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mydrive.merck.com/personal/edelstme_merck_com/Documents/Desktop/"/>
    </mc:Choice>
  </mc:AlternateContent>
  <xr:revisionPtr revIDLastSave="0" documentId="8_{57FD1550-A4E2-42B4-910E-CBAF24EE699F}" xr6:coauthVersionLast="47" xr6:coauthVersionMax="47" xr10:uidLastSave="{00000000-0000-0000-0000-000000000000}"/>
  <bookViews>
    <workbookView xWindow="-110" yWindow="-110" windowWidth="19420" windowHeight="10300" activeTab="1" xr2:uid="{3BC8E8D7-1453-4FDE-990A-EFC741E5236C}"/>
  </bookViews>
  <sheets>
    <sheet name="START HERE - Inter Instructions" sheetId="4" r:id="rId1"/>
    <sheet name="Interventional FMV Template" sheetId="15" r:id="rId2"/>
    <sheet name="Template Change Log" sheetId="16" state="hidden" r:id="rId3"/>
    <sheet name="Lookup" sheetId="6" state="hidden" r:id="rId4"/>
  </sheets>
  <definedNames>
    <definedName name="A" localSheetId="2">#REF!</definedName>
    <definedName name="B" localSheetId="2">#REF!</definedName>
    <definedName name="D" localSheetId="2">#REF!</definedName>
    <definedName name="E" localSheetId="2">#REF!</definedName>
    <definedName name="F" localSheetId="2">#REF!</definedName>
    <definedName name="ForEx">'Interventional FMV Template'!$C$14</definedName>
    <definedName name="G" localSheetId="2">#REF!</definedName>
    <definedName name="H" localSheetId="2">#REF!</definedName>
    <definedName name="I" localSheetId="2">#REF!</definedName>
    <definedName name="J" localSheetId="2">#REF!</definedName>
    <definedName name="K" localSheetId="2">#REF!</definedName>
    <definedName name="L" localSheetId="2">#REF!</definedName>
    <definedName name="M" localSheetId="2">#REF!</definedName>
    <definedName name="N" localSheetId="2">#REF!</definedName>
    <definedName name="O" localSheetId="2">#REF!</definedName>
    <definedName name="P" localSheetId="2">#REF!</definedName>
    <definedName name="Phase">Lookup!$C$2:$C$5</definedName>
    <definedName name="Q" localSheetId="2">#REF!</definedName>
    <definedName name="REQUIRED">Lookup!$C$2:$C$6</definedName>
    <definedName name="S" localSheetId="2">#REF!</definedName>
    <definedName name="T" localSheetId="2">#REF!</definedName>
    <definedName name="U" localSheetId="2">#REF!</definedName>
    <definedName name="V" localSheetId="2">#REF!</definedName>
    <definedName name="W" localSheetId="2">#REF!</definedName>
    <definedName name="X" localSheetId="2">#REF!</definedName>
    <definedName name="Y" localSheetId="2">#REF!</definedName>
    <definedName name="Z" localSheetId="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 i="15" l="1"/>
  <c r="G169" i="15"/>
  <c r="H98" i="15"/>
  <c r="G98" i="15"/>
  <c r="G133" i="15"/>
  <c r="F156" i="15"/>
  <c r="H156" i="15" s="1"/>
  <c r="G156" i="15"/>
  <c r="F157" i="15"/>
  <c r="G157" i="15"/>
  <c r="H157" i="15"/>
  <c r="F158" i="15"/>
  <c r="G158" i="15"/>
  <c r="H158" i="15"/>
  <c r="F159" i="15"/>
  <c r="G159" i="15"/>
  <c r="H159" i="15"/>
  <c r="F160" i="15"/>
  <c r="G160" i="15"/>
  <c r="H160" i="15"/>
  <c r="F161" i="15"/>
  <c r="G161" i="15"/>
  <c r="H161" i="15"/>
  <c r="G168" i="15"/>
  <c r="F167" i="15"/>
  <c r="E148" i="15" l="1"/>
  <c r="E111" i="15"/>
  <c r="E18" i="15" l="1"/>
  <c r="F94" i="15" l="1"/>
  <c r="H94" i="15" s="1"/>
  <c r="G94" i="15"/>
  <c r="F95" i="15"/>
  <c r="H95" i="15" s="1"/>
  <c r="G95" i="15"/>
  <c r="F96" i="15"/>
  <c r="H96" i="15" s="1"/>
  <c r="G96" i="15"/>
  <c r="F97" i="15"/>
  <c r="H97" i="15" s="1"/>
  <c r="G97" i="15"/>
  <c r="L168" i="15"/>
  <c r="L169" i="15"/>
  <c r="L170" i="15"/>
  <c r="L171" i="15"/>
  <c r="L172" i="15"/>
  <c r="L173" i="15"/>
  <c r="L174" i="15"/>
  <c r="L175" i="15"/>
  <c r="L176" i="15"/>
  <c r="L177" i="15"/>
  <c r="L178" i="15"/>
  <c r="L179" i="15"/>
  <c r="L180" i="15"/>
  <c r="F38" i="15"/>
  <c r="H38" i="15" s="1"/>
  <c r="G38" i="15"/>
  <c r="F32" i="15"/>
  <c r="H32" i="15" s="1"/>
  <c r="G32" i="15"/>
  <c r="F33" i="15"/>
  <c r="H33" i="15" s="1"/>
  <c r="G33" i="15"/>
  <c r="F34" i="15"/>
  <c r="H34" i="15" s="1"/>
  <c r="G34" i="15"/>
  <c r="F35" i="15"/>
  <c r="H35" i="15" s="1"/>
  <c r="G35" i="15"/>
  <c r="F36" i="15"/>
  <c r="H36" i="15" s="1"/>
  <c r="G36" i="15"/>
  <c r="G48" i="15"/>
  <c r="F48" i="15"/>
  <c r="H48" i="15" s="1"/>
  <c r="G47" i="15"/>
  <c r="F47" i="15"/>
  <c r="H47" i="15" s="1"/>
  <c r="G46" i="15"/>
  <c r="F46" i="15"/>
  <c r="H46" i="15" s="1"/>
  <c r="G45" i="15"/>
  <c r="F45" i="15"/>
  <c r="H45" i="15" s="1"/>
  <c r="F113" i="15"/>
  <c r="H113" i="15" s="1"/>
  <c r="G113" i="15"/>
  <c r="F114" i="15"/>
  <c r="H114" i="15" s="1"/>
  <c r="G114" i="15"/>
  <c r="F115" i="15"/>
  <c r="H115" i="15" s="1"/>
  <c r="G115" i="15"/>
  <c r="F116" i="15"/>
  <c r="H116" i="15" s="1"/>
  <c r="G116" i="15"/>
  <c r="F117" i="15"/>
  <c r="H117" i="15" s="1"/>
  <c r="G117" i="15"/>
  <c r="F118" i="15"/>
  <c r="H118" i="15" s="1"/>
  <c r="G118" i="15"/>
  <c r="F119" i="15"/>
  <c r="H119" i="15" s="1"/>
  <c r="G119" i="15"/>
  <c r="F120" i="15"/>
  <c r="H120" i="15" s="1"/>
  <c r="G120" i="15"/>
  <c r="F121" i="15"/>
  <c r="H121" i="15" s="1"/>
  <c r="G121" i="15"/>
  <c r="F122" i="15"/>
  <c r="H122" i="15" s="1"/>
  <c r="G122" i="15"/>
  <c r="F123" i="15"/>
  <c r="H123" i="15" s="1"/>
  <c r="G123" i="15"/>
  <c r="F125" i="15"/>
  <c r="H125" i="15" s="1"/>
  <c r="G125" i="15"/>
  <c r="F126" i="15"/>
  <c r="H126" i="15" s="1"/>
  <c r="G126" i="15"/>
  <c r="F127" i="15"/>
  <c r="H127" i="15" s="1"/>
  <c r="G127" i="15"/>
  <c r="F128" i="15"/>
  <c r="H128" i="15" s="1"/>
  <c r="G128" i="15"/>
  <c r="F129" i="15"/>
  <c r="H129" i="15" s="1"/>
  <c r="G129" i="15"/>
  <c r="F130" i="15"/>
  <c r="H130" i="15" s="1"/>
  <c r="G130" i="15"/>
  <c r="F131" i="15"/>
  <c r="H131" i="15" s="1"/>
  <c r="G131" i="15"/>
  <c r="F132" i="15"/>
  <c r="H132" i="15" s="1"/>
  <c r="G132" i="15"/>
  <c r="F133" i="15"/>
  <c r="H133" i="15" s="1"/>
  <c r="F134" i="15"/>
  <c r="H134" i="15" s="1"/>
  <c r="G134" i="15"/>
  <c r="F135" i="15"/>
  <c r="H135" i="15" s="1"/>
  <c r="G135" i="15"/>
  <c r="F136" i="15"/>
  <c r="H136" i="15" s="1"/>
  <c r="G136" i="15"/>
  <c r="F137" i="15"/>
  <c r="H137" i="15" s="1"/>
  <c r="G137" i="15"/>
  <c r="F138" i="15"/>
  <c r="H138" i="15" s="1"/>
  <c r="G138" i="15"/>
  <c r="F139" i="15"/>
  <c r="H139" i="15" s="1"/>
  <c r="G139" i="15"/>
  <c r="F140" i="15"/>
  <c r="H140" i="15" s="1"/>
  <c r="G140" i="15"/>
  <c r="F141" i="15"/>
  <c r="H141" i="15" s="1"/>
  <c r="G141" i="15"/>
  <c r="G112" i="15"/>
  <c r="F112" i="15"/>
  <c r="H112" i="15" s="1"/>
  <c r="G104" i="15"/>
  <c r="F142" i="15"/>
  <c r="H142" i="15" s="1"/>
  <c r="G142" i="15"/>
  <c r="F143" i="15"/>
  <c r="H143" i="15" s="1"/>
  <c r="G143" i="15"/>
  <c r="F144" i="15"/>
  <c r="H144" i="15" s="1"/>
  <c r="G144" i="15"/>
  <c r="H145" i="15" l="1"/>
  <c r="G145" i="15"/>
  <c r="F76" i="15"/>
  <c r="H76" i="15" s="1"/>
  <c r="G76" i="15"/>
  <c r="F77" i="15"/>
  <c r="H77" i="15" s="1"/>
  <c r="G77" i="15"/>
  <c r="F78" i="15"/>
  <c r="H78" i="15" s="1"/>
  <c r="G78" i="15"/>
  <c r="F79" i="15"/>
  <c r="H79" i="15" s="1"/>
  <c r="G79" i="15"/>
  <c r="F62" i="15"/>
  <c r="H62" i="15" s="1"/>
  <c r="F63" i="15"/>
  <c r="H63" i="15" s="1"/>
  <c r="H19" i="15"/>
  <c r="H29" i="15" s="1"/>
  <c r="G19" i="15"/>
  <c r="I169" i="15"/>
  <c r="H169" i="15"/>
  <c r="G22" i="15"/>
  <c r="H170" i="15"/>
  <c r="H171" i="15"/>
  <c r="H172" i="15"/>
  <c r="H173" i="15"/>
  <c r="H174" i="15"/>
  <c r="H175" i="15"/>
  <c r="H176" i="15"/>
  <c r="H177" i="15"/>
  <c r="H178" i="15"/>
  <c r="H179" i="15"/>
  <c r="H180" i="15"/>
  <c r="H181" i="15"/>
  <c r="H182" i="15"/>
  <c r="H183" i="15"/>
  <c r="H184" i="15"/>
  <c r="H185" i="15"/>
  <c r="H186" i="15"/>
  <c r="H187" i="15"/>
  <c r="H168" i="15"/>
  <c r="G150" i="15"/>
  <c r="G151" i="15"/>
  <c r="G152" i="15"/>
  <c r="G153" i="15"/>
  <c r="G154" i="15"/>
  <c r="G155" i="15"/>
  <c r="G149" i="15"/>
  <c r="G102" i="15"/>
  <c r="G103" i="15"/>
  <c r="G105" i="15"/>
  <c r="G106" i="15"/>
  <c r="G101" i="15"/>
  <c r="G85" i="15"/>
  <c r="G86" i="15"/>
  <c r="G87" i="15"/>
  <c r="G88" i="15"/>
  <c r="G89" i="15"/>
  <c r="G90" i="15"/>
  <c r="G91" i="15"/>
  <c r="G92" i="15"/>
  <c r="G93" i="15"/>
  <c r="G84" i="15"/>
  <c r="G63" i="15"/>
  <c r="G64" i="15"/>
  <c r="G65" i="15"/>
  <c r="G66" i="15"/>
  <c r="G67" i="15"/>
  <c r="G68" i="15"/>
  <c r="G69" i="15"/>
  <c r="G70" i="15"/>
  <c r="G71" i="15"/>
  <c r="G72" i="15"/>
  <c r="G73" i="15"/>
  <c r="G74" i="15"/>
  <c r="G75" i="15"/>
  <c r="G62" i="15"/>
  <c r="G53" i="15"/>
  <c r="G54" i="15"/>
  <c r="G55" i="15"/>
  <c r="G56" i="15"/>
  <c r="G57" i="15"/>
  <c r="G52" i="15"/>
  <c r="G39" i="15"/>
  <c r="G40" i="15"/>
  <c r="G41" i="15"/>
  <c r="G42" i="15"/>
  <c r="G43" i="15"/>
  <c r="G44" i="15"/>
  <c r="G37" i="15"/>
  <c r="G20" i="15"/>
  <c r="G21" i="15"/>
  <c r="G23" i="15"/>
  <c r="G24" i="15"/>
  <c r="G25" i="15"/>
  <c r="G26" i="15"/>
  <c r="G27" i="15"/>
  <c r="G28" i="15"/>
  <c r="L181" i="15"/>
  <c r="L182" i="15"/>
  <c r="L183" i="15"/>
  <c r="L184" i="15"/>
  <c r="L185" i="15"/>
  <c r="L186" i="15"/>
  <c r="L187" i="15"/>
  <c r="F21" i="15"/>
  <c r="H21" i="15" s="1"/>
  <c r="G187" i="15"/>
  <c r="I187" i="15" s="1"/>
  <c r="G186" i="15"/>
  <c r="I186" i="15" s="1"/>
  <c r="G185" i="15"/>
  <c r="I185" i="15" s="1"/>
  <c r="G184" i="15"/>
  <c r="I184" i="15" s="1"/>
  <c r="G183" i="15"/>
  <c r="I183" i="15" s="1"/>
  <c r="G182" i="15"/>
  <c r="I182" i="15" s="1"/>
  <c r="G181" i="15"/>
  <c r="I181" i="15" s="1"/>
  <c r="G180" i="15"/>
  <c r="I180" i="15" s="1"/>
  <c r="G179" i="15"/>
  <c r="I179" i="15" s="1"/>
  <c r="G178" i="15"/>
  <c r="I178" i="15" s="1"/>
  <c r="G177" i="15"/>
  <c r="I177" i="15" s="1"/>
  <c r="G176" i="15"/>
  <c r="I176" i="15" s="1"/>
  <c r="G175" i="15"/>
  <c r="I175" i="15" s="1"/>
  <c r="G174" i="15"/>
  <c r="I174" i="15" s="1"/>
  <c r="G173" i="15"/>
  <c r="I173" i="15" s="1"/>
  <c r="G172" i="15"/>
  <c r="I172" i="15" s="1"/>
  <c r="G171" i="15"/>
  <c r="I171" i="15" s="1"/>
  <c r="G170" i="15"/>
  <c r="I170" i="15" s="1"/>
  <c r="I168" i="15"/>
  <c r="F155" i="15"/>
  <c r="H155" i="15" s="1"/>
  <c r="F154" i="15"/>
  <c r="H154" i="15" s="1"/>
  <c r="F153" i="15"/>
  <c r="H153" i="15" s="1"/>
  <c r="F152" i="15"/>
  <c r="H152" i="15" s="1"/>
  <c r="F151" i="15"/>
  <c r="H151" i="15" s="1"/>
  <c r="F150" i="15"/>
  <c r="H150" i="15" s="1"/>
  <c r="F149" i="15"/>
  <c r="H149" i="15" s="1"/>
  <c r="H162" i="15" s="1"/>
  <c r="F106" i="15"/>
  <c r="H106" i="15" s="1"/>
  <c r="F105" i="15"/>
  <c r="H105" i="15" s="1"/>
  <c r="F104" i="15"/>
  <c r="H104" i="15" s="1"/>
  <c r="F103" i="15"/>
  <c r="H103" i="15" s="1"/>
  <c r="F102" i="15"/>
  <c r="H102" i="15" s="1"/>
  <c r="F101" i="15"/>
  <c r="H101" i="15" s="1"/>
  <c r="F93" i="15"/>
  <c r="H93" i="15" s="1"/>
  <c r="F92" i="15"/>
  <c r="H92" i="15" s="1"/>
  <c r="F91" i="15"/>
  <c r="H91" i="15" s="1"/>
  <c r="F90" i="15"/>
  <c r="H90" i="15" s="1"/>
  <c r="F89" i="15"/>
  <c r="H89" i="15" s="1"/>
  <c r="F88" i="15"/>
  <c r="H88" i="15" s="1"/>
  <c r="F87" i="15"/>
  <c r="H87" i="15" s="1"/>
  <c r="F86" i="15"/>
  <c r="H86" i="15" s="1"/>
  <c r="F85" i="15"/>
  <c r="H85" i="15" s="1"/>
  <c r="F84" i="15"/>
  <c r="H84" i="15" s="1"/>
  <c r="F75" i="15"/>
  <c r="H75" i="15" s="1"/>
  <c r="F74" i="15"/>
  <c r="H74" i="15" s="1"/>
  <c r="F73" i="15"/>
  <c r="H73" i="15" s="1"/>
  <c r="F72" i="15"/>
  <c r="H72" i="15" s="1"/>
  <c r="F71" i="15"/>
  <c r="H71" i="15" s="1"/>
  <c r="F70" i="15"/>
  <c r="H70" i="15" s="1"/>
  <c r="F69" i="15"/>
  <c r="H69" i="15" s="1"/>
  <c r="F68" i="15"/>
  <c r="H68" i="15" s="1"/>
  <c r="F67" i="15"/>
  <c r="H67" i="15" s="1"/>
  <c r="F66" i="15"/>
  <c r="H66" i="15" s="1"/>
  <c r="F65" i="15"/>
  <c r="H65" i="15" s="1"/>
  <c r="F64" i="15"/>
  <c r="H64" i="15" s="1"/>
  <c r="F57" i="15"/>
  <c r="H57" i="15" s="1"/>
  <c r="F56" i="15"/>
  <c r="H56" i="15" s="1"/>
  <c r="F55" i="15"/>
  <c r="H55" i="15" s="1"/>
  <c r="F54" i="15"/>
  <c r="H54" i="15" s="1"/>
  <c r="F53" i="15"/>
  <c r="H53" i="15" s="1"/>
  <c r="F52" i="15"/>
  <c r="H52" i="15" s="1"/>
  <c r="F44" i="15"/>
  <c r="H44" i="15" s="1"/>
  <c r="F43" i="15"/>
  <c r="H43" i="15" s="1"/>
  <c r="F42" i="15"/>
  <c r="H42" i="15" s="1"/>
  <c r="F41" i="15"/>
  <c r="H41" i="15" s="1"/>
  <c r="F40" i="15"/>
  <c r="H40" i="15" s="1"/>
  <c r="F39" i="15"/>
  <c r="H39" i="15" s="1"/>
  <c r="F37" i="15"/>
  <c r="H37" i="15" s="1"/>
  <c r="F28" i="15"/>
  <c r="H28" i="15" s="1"/>
  <c r="F27" i="15"/>
  <c r="H27" i="15" s="1"/>
  <c r="F26" i="15"/>
  <c r="H26" i="15" s="1"/>
  <c r="F25" i="15"/>
  <c r="H25" i="15" s="1"/>
  <c r="F24" i="15"/>
  <c r="H24" i="15" s="1"/>
  <c r="F23" i="15"/>
  <c r="H23" i="15" s="1"/>
  <c r="F22" i="15"/>
  <c r="H22" i="15" s="1"/>
  <c r="F20" i="15"/>
  <c r="H20" i="15" s="1"/>
  <c r="G29" i="15" l="1"/>
  <c r="G162" i="15"/>
  <c r="J8" i="15" s="1"/>
  <c r="H49" i="15"/>
  <c r="G49" i="15"/>
  <c r="H107" i="15"/>
  <c r="H80" i="15"/>
  <c r="H58" i="15"/>
  <c r="G80" i="15"/>
  <c r="E100" i="15"/>
  <c r="E83" i="15"/>
  <c r="E60" i="15"/>
  <c r="E51" i="15"/>
  <c r="E31" i="15"/>
  <c r="H167" i="15"/>
  <c r="G148" i="15"/>
  <c r="G111" i="15"/>
  <c r="G100" i="15"/>
  <c r="G83" i="15"/>
  <c r="G60" i="15"/>
  <c r="G51" i="15"/>
  <c r="G31" i="15"/>
  <c r="G18" i="15"/>
  <c r="B58" i="15"/>
  <c r="B29" i="15"/>
  <c r="J3" i="15" l="1"/>
  <c r="K13" i="15"/>
  <c r="H188" i="15" l="1"/>
  <c r="J5" i="15" s="1"/>
  <c r="J7" i="15" s="1"/>
  <c r="I188" i="15"/>
  <c r="H189" i="15"/>
  <c r="J4" i="15" s="1"/>
  <c r="J6" i="15" s="1"/>
  <c r="I189" i="15"/>
  <c r="G107" i="15"/>
  <c r="K8" i="15"/>
  <c r="G58" i="15"/>
  <c r="K4" i="15" l="1"/>
  <c r="K6" i="15" s="1"/>
  <c r="K5" i="15"/>
  <c r="K7" i="15" s="1"/>
  <c r="J9" i="15" l="1"/>
  <c r="K9" i="15" l="1"/>
</calcChain>
</file>

<file path=xl/sharedStrings.xml><?xml version="1.0" encoding="utf-8"?>
<sst xmlns="http://schemas.openxmlformats.org/spreadsheetml/2006/main" count="891" uniqueCount="568">
  <si>
    <t>*ADVE | Adverse Events Assessment</t>
  </si>
  <si>
    <t>*INEX | Inclusion/Exclusion Criteria</t>
  </si>
  <si>
    <t>*INCO | Informed Consent Process</t>
  </si>
  <si>
    <t>*RCM* | Review Concomitant Medications</t>
  </si>
  <si>
    <t>*WTR* | RECIST measurements</t>
  </si>
  <si>
    <t>NC067 | Urine Collection, Up to 24 Hours</t>
  </si>
  <si>
    <t>74176 | CT scan (no contrast)</t>
  </si>
  <si>
    <t>74177 | CT scan (with contrast)</t>
  </si>
  <si>
    <t>71020 | Chest Xray</t>
  </si>
  <si>
    <t>76498 | MRI, Unlisted or Suspicious Areas</t>
  </si>
  <si>
    <t>93307 | ECHO</t>
  </si>
  <si>
    <t>NC124 | SMAC 12: 5-12 Chemistries</t>
  </si>
  <si>
    <t>NC125 | SMAC 19: 13+ Chemistries</t>
  </si>
  <si>
    <t>80053 | Comprehensive Metabolic Panel</t>
  </si>
  <si>
    <t>80061 | Lipid Profile</t>
  </si>
  <si>
    <t>80076 | Hepatic Function Panel</t>
  </si>
  <si>
    <t>[Enter Description Here]</t>
  </si>
  <si>
    <t xml:space="preserve">Protocol Title: </t>
  </si>
  <si>
    <t xml:space="preserve">Overhead Percentage: </t>
  </si>
  <si>
    <t>IV</t>
  </si>
  <si>
    <t>EUR</t>
  </si>
  <si>
    <t xml:space="preserve">Annual Salary: </t>
  </si>
  <si>
    <t xml:space="preserve">Hourly Rate: </t>
  </si>
  <si>
    <t>88321 | Interpretation and Report Only of Biopsy or Other Specimen</t>
  </si>
  <si>
    <t>IIT Custom | Investigator Meeting</t>
  </si>
  <si>
    <t>IIT Custom | Protocol Prep</t>
  </si>
  <si>
    <t xml:space="preserve">Per PATIENT Fees: Visit Activities </t>
  </si>
  <si>
    <t xml:space="preserve">Per PATIENT Fees: Labs </t>
  </si>
  <si>
    <t>Per PATIENT Fees: Imaging</t>
  </si>
  <si>
    <t>Per STUDY Costs: Administrative &amp; Study Conduct</t>
  </si>
  <si>
    <t>Comments</t>
  </si>
  <si>
    <t>Other Direct Costs - By Site or Study (No Overhead Applied)</t>
  </si>
  <si>
    <t>I</t>
  </si>
  <si>
    <t>IIT Custom | Study Conduct Related Travel</t>
  </si>
  <si>
    <t>IIT Custom | Database Fees (Incl. Database Design &amp; Licensing Fees)</t>
  </si>
  <si>
    <t>*RNDO | Randomization</t>
  </si>
  <si>
    <t>IIT Custom | Manuscript Prep</t>
  </si>
  <si>
    <t>IIT Custom | Pre-Trial Regulatory (Limit to 1 per country)</t>
  </si>
  <si>
    <t>Unit Cost in USD</t>
  </si>
  <si>
    <t>Total Cost in USD</t>
  </si>
  <si>
    <t>USD</t>
  </si>
  <si>
    <t xml:space="preserve">Total Study Costs: </t>
  </si>
  <si>
    <t>Trial Information</t>
  </si>
  <si>
    <t>Totals</t>
  </si>
  <si>
    <t>Hourly Rate Calculator</t>
  </si>
  <si>
    <t>Currency Codes</t>
  </si>
  <si>
    <t>ARS</t>
  </si>
  <si>
    <t>AUD</t>
  </si>
  <si>
    <t>BRL</t>
  </si>
  <si>
    <t>GBP</t>
  </si>
  <si>
    <t>BGN</t>
  </si>
  <si>
    <t>CAD</t>
  </si>
  <si>
    <t>CLP</t>
  </si>
  <si>
    <t>CNY</t>
  </si>
  <si>
    <t>COP</t>
  </si>
  <si>
    <t>HRK</t>
  </si>
  <si>
    <t>CZK</t>
  </si>
  <si>
    <t>DKK</t>
  </si>
  <si>
    <t>GEL</t>
  </si>
  <si>
    <t>HKD</t>
  </si>
  <si>
    <t>HUF</t>
  </si>
  <si>
    <t>INR</t>
  </si>
  <si>
    <t>IDR</t>
  </si>
  <si>
    <t>ILS</t>
  </si>
  <si>
    <t>JPY</t>
  </si>
  <si>
    <t>MKD</t>
  </si>
  <si>
    <t>MYR</t>
  </si>
  <si>
    <t>MXN</t>
  </si>
  <si>
    <t>NOK</t>
  </si>
  <si>
    <t>PEN</t>
  </si>
  <si>
    <t>PHP</t>
  </si>
  <si>
    <t>PLN</t>
  </si>
  <si>
    <t>RON</t>
  </si>
  <si>
    <t>RUB</t>
  </si>
  <si>
    <t>RSD</t>
  </si>
  <si>
    <t>SGD</t>
  </si>
  <si>
    <t>ZAR</t>
  </si>
  <si>
    <t>KRW</t>
  </si>
  <si>
    <t>SEK</t>
  </si>
  <si>
    <t>CHF</t>
  </si>
  <si>
    <t>TWD</t>
  </si>
  <si>
    <t>THB</t>
  </si>
  <si>
    <t>TRY</t>
  </si>
  <si>
    <t>UAH</t>
  </si>
  <si>
    <t>VND</t>
  </si>
  <si>
    <t>~~~~~~~</t>
  </si>
  <si>
    <t xml:space="preserve">Total Cost for All Sites: </t>
  </si>
  <si>
    <t xml:space="preserve">Total Cost Per Site: </t>
  </si>
  <si>
    <t xml:space="preserve"> Grand Total Study Cost: </t>
  </si>
  <si>
    <t>88360 | PD-L1 Staining</t>
  </si>
  <si>
    <t>89344 | Specimen Storage: Tissue</t>
  </si>
  <si>
    <t>Additional Costs (Overhead detailed in type of cost below)</t>
  </si>
  <si>
    <t>Total Additional PATIENT Costs</t>
  </si>
  <si>
    <t>Total Additional SITE Costs</t>
  </si>
  <si>
    <t>Patient</t>
  </si>
  <si>
    <t>Site</t>
  </si>
  <si>
    <t>Alerts</t>
  </si>
  <si>
    <t>Cost Type</t>
  </si>
  <si>
    <t>Cost Description</t>
  </si>
  <si>
    <t>Phase</t>
  </si>
  <si>
    <t>99205 | Initial Visit with History Physical &amp; Vitals</t>
  </si>
  <si>
    <t>99212 | Follow-Up Visit with Physical/Vitals</t>
  </si>
  <si>
    <t>99211 | Brief Visit with Vitals</t>
  </si>
  <si>
    <t>85025 | Hemogram (CBC) with Plate &amp; Auto Diff</t>
  </si>
  <si>
    <t>93000 | ECG with Interpretation &amp; Report</t>
  </si>
  <si>
    <t>IMPORTANT INFORMATION</t>
  </si>
  <si>
    <r>
      <t xml:space="preserve">Every item in the Trial Information section is </t>
    </r>
    <r>
      <rPr>
        <b/>
        <sz val="12"/>
        <color theme="1"/>
        <rFont val="Arial"/>
        <family val="2"/>
      </rPr>
      <t>required</t>
    </r>
    <r>
      <rPr>
        <sz val="12"/>
        <color theme="1"/>
        <rFont val="Arial"/>
        <family val="2"/>
      </rPr>
      <t>. This includes:</t>
    </r>
  </si>
  <si>
    <t>Note: If any costs do not fit into one of the sections under Per Patient Costs, they should be added to the section for Additional Costs at the bottom of this sheet with the cost type "Patient" selected.</t>
  </si>
  <si>
    <t>Per PATIENT (or Per Specimen) Fees: Biopsies, Pathology &amp; Genotyping:</t>
  </si>
  <si>
    <t>Note: If any costs do not fit into one of the sections under Per Site or Per Study Costs, they should be added to the section for Additional Costs at the bottom of this sheet with the cost type "Study" or "Site" selected.</t>
  </si>
  <si>
    <t>II</t>
  </si>
  <si>
    <t>III</t>
  </si>
  <si>
    <t xml:space="preserve">Quantity </t>
  </si>
  <si>
    <r>
      <t>Number of Sites:</t>
    </r>
    <r>
      <rPr>
        <b/>
        <sz val="12"/>
        <rFont val="Arial"/>
        <family val="2"/>
      </rPr>
      <t xml:space="preserve"> </t>
    </r>
    <r>
      <rPr>
        <sz val="12"/>
        <rFont val="Arial"/>
        <family val="2"/>
      </rPr>
      <t>Insert the total number of sites that will be involved in this study</t>
    </r>
  </si>
  <si>
    <t>Per SITE Costs:</t>
  </si>
  <si>
    <t>Per STUDY Costs:</t>
  </si>
  <si>
    <t>Please remember that Per Site or Per Study costs DO NOT have Overhead (OH) automatically applied.</t>
  </si>
  <si>
    <r>
      <rPr>
        <b/>
        <sz val="12"/>
        <color rgb="FF00857C"/>
        <rFont val="Arial"/>
        <family val="2"/>
      </rPr>
      <t xml:space="preserve">Indication: </t>
    </r>
    <r>
      <rPr>
        <sz val="12"/>
        <rFont val="Arial"/>
        <family val="2"/>
      </rPr>
      <t>Use the International Classification of Diseases (ICD 9 or 10) code.</t>
    </r>
    <r>
      <rPr>
        <b/>
        <sz val="12"/>
        <color rgb="FF0070C0"/>
        <rFont val="Arial"/>
        <family val="2"/>
      </rPr>
      <t xml:space="preserve"> </t>
    </r>
    <r>
      <rPr>
        <sz val="12"/>
        <rFont val="Arial"/>
        <family val="2"/>
      </rPr>
      <t>If you do not know the ICD code for your indication please google "ICD 9" or "ICD 10" and the indication. Then select the code that best matches the indication under investigation in the study. Ex: The ICD-9-CM Diagnosis Code for Breast Cancer, or Malignant neoplasm of breast (female) unspecified, is 174.9.</t>
    </r>
  </si>
  <si>
    <t>Total PATIENT (or Per Specimen) Fees: Biopsies, Pathology &amp; Genotyping</t>
  </si>
  <si>
    <t>Total Per SITE Costs: Administrative &amp; Study Conduct</t>
  </si>
  <si>
    <t>Hours Per Patient</t>
  </si>
  <si>
    <t>Quantity Per Site</t>
  </si>
  <si>
    <t>OTHER DIRECT COSTS - BY SITE OR STUDY (NO OVERHEAD APPLIED)</t>
  </si>
  <si>
    <t>PER PATIENT COSTS BY ACTIVITY TYPE (OVERHEAD APPLIES)</t>
  </si>
  <si>
    <t>NC008 | Telephone or Telehealth Consult/Visit</t>
  </si>
  <si>
    <t>81479 | Unlisted Molecular Pathology Procedure / Genotyping</t>
  </si>
  <si>
    <t>82397 | Chemiluminescent Assay</t>
  </si>
  <si>
    <t>83520 | Immunoassay, Analyte, Quantitative (ELISA Method)</t>
  </si>
  <si>
    <t>83883 | Nephelometry, Each Analyte Not Elsewhere Specified</t>
  </si>
  <si>
    <t>86153 | Cell Enumeration; Interpretation and Report</t>
  </si>
  <si>
    <t>NC096 | Unspecified Biochemical Markers / Biomarkers</t>
  </si>
  <si>
    <t xml:space="preserve">Length of Trial (Months): </t>
  </si>
  <si>
    <t>ADDITIONAL COSTS (OVERHEAD DETAILED IN TYPE OF COST ABOVE)</t>
  </si>
  <si>
    <r>
      <t xml:space="preserve">   1. This section includes overall Study costs including: Study Related Travel, Database fees, and Investigator Meeting.
   2. Study costs are</t>
    </r>
    <r>
      <rPr>
        <b/>
        <sz val="12"/>
        <rFont val="Arial"/>
        <family val="2"/>
      </rPr>
      <t xml:space="preserve"> NOT multiplied by the number of patients or sites</t>
    </r>
    <r>
      <rPr>
        <sz val="12"/>
        <rFont val="Arial"/>
        <family val="2"/>
      </rPr>
      <t xml:space="preserve">. For example, if all sites are attending a single Investigator Meeting the correct quantity is 1.
   3. </t>
    </r>
    <r>
      <rPr>
        <b/>
        <sz val="12"/>
        <rFont val="Arial"/>
        <family val="2"/>
      </rPr>
      <t>Travel Expenses:</t>
    </r>
    <r>
      <rPr>
        <sz val="12"/>
        <rFont val="Arial"/>
        <family val="2"/>
      </rPr>
      <t xml:space="preserve"> Do NOT include line item(s) in the initial budget for travel to present data at scientific congresses. Travel expenses, when data is accepted at a scientific congress, should be requested at the time the congress occurs.</t>
    </r>
  </si>
  <si>
    <r>
      <rPr>
        <b/>
        <sz val="12"/>
        <color theme="1"/>
        <rFont val="Arial"/>
        <family val="2"/>
      </rPr>
      <t xml:space="preserve"> </t>
    </r>
    <r>
      <rPr>
        <sz val="12"/>
        <color theme="1"/>
        <rFont val="Arial"/>
        <family val="2"/>
      </rPr>
      <t xml:space="preserve">Costs in this section will be </t>
    </r>
    <r>
      <rPr>
        <b/>
        <sz val="12"/>
        <color theme="1"/>
        <rFont val="Arial"/>
        <family val="2"/>
      </rPr>
      <t>multiplied by the number of sites</t>
    </r>
    <r>
      <rPr>
        <sz val="12"/>
        <color theme="1"/>
        <rFont val="Arial"/>
        <family val="2"/>
      </rPr>
      <t>. For example, if Monitoring fee is going to be paid to each site once, than the correct quantity is 1. For one-time costs see Per Study costs.</t>
    </r>
  </si>
  <si>
    <r>
      <rPr>
        <b/>
        <sz val="12"/>
        <color rgb="FF00857C"/>
        <rFont val="Arial"/>
        <family val="2"/>
      </rPr>
      <t xml:space="preserve">Phase: </t>
    </r>
    <r>
      <rPr>
        <sz val="12"/>
        <rFont val="Arial"/>
        <family val="2"/>
      </rPr>
      <t xml:space="preserve">Select (1) Phase from the dropdown menu - </t>
    </r>
    <r>
      <rPr>
        <b/>
        <sz val="12"/>
        <rFont val="Arial"/>
        <family val="2"/>
      </rPr>
      <t>only one can be selected</t>
    </r>
    <r>
      <rPr>
        <sz val="12"/>
        <rFont val="Arial"/>
        <family val="2"/>
      </rPr>
      <t>. If your research involves multiple phases select the</t>
    </r>
    <r>
      <rPr>
        <b/>
        <sz val="12"/>
        <rFont val="Arial"/>
        <family val="2"/>
      </rPr>
      <t xml:space="preserve"> latest </t>
    </r>
    <r>
      <rPr>
        <sz val="12"/>
        <rFont val="Arial"/>
        <family val="2"/>
      </rPr>
      <t>phase being studied. Note: If research is observational or phase not known, please select Phase IV.</t>
    </r>
  </si>
  <si>
    <t>Interventional research includes any studies where patient may receive diagnostic, therapeutic or other types of interventions based on the protocol.  The assignment of the intervention may or may not be random. </t>
  </si>
  <si>
    <t>AED</t>
  </si>
  <si>
    <t>United Arab Emirates Dirham</t>
  </si>
  <si>
    <t>AFN</t>
  </si>
  <si>
    <t>Afghanistan Afghani</t>
  </si>
  <si>
    <t>ALL</t>
  </si>
  <si>
    <t>Albania Lek</t>
  </si>
  <si>
    <t>AMD</t>
  </si>
  <si>
    <t>Armenia Dram</t>
  </si>
  <si>
    <t>ANG</t>
  </si>
  <si>
    <t>Netherlands Antilles Guilder</t>
  </si>
  <si>
    <t>AOA</t>
  </si>
  <si>
    <t>Angola Kwanza</t>
  </si>
  <si>
    <t>Argentina Peso</t>
  </si>
  <si>
    <t>Australia Dollar</t>
  </si>
  <si>
    <t>AWG</t>
  </si>
  <si>
    <t>Aruba Guilder</t>
  </si>
  <si>
    <t>AZN</t>
  </si>
  <si>
    <t>Azerbaijan Manat</t>
  </si>
  <si>
    <t>BAM</t>
  </si>
  <si>
    <t>Bosnia and Herzegovina Convertible Mark</t>
  </si>
  <si>
    <t>BBD</t>
  </si>
  <si>
    <t>Barbados Dollar</t>
  </si>
  <si>
    <t>BDT</t>
  </si>
  <si>
    <t>Bangladesh Taka</t>
  </si>
  <si>
    <t>Bulgaria Lev</t>
  </si>
  <si>
    <t>BHD</t>
  </si>
  <si>
    <t>Bahrain Dinar</t>
  </si>
  <si>
    <t>BIF</t>
  </si>
  <si>
    <t>Burundi Franc</t>
  </si>
  <si>
    <t>BMD</t>
  </si>
  <si>
    <t>Bermuda Dollar</t>
  </si>
  <si>
    <t>BND</t>
  </si>
  <si>
    <t>Brunei Darussalam Dollar</t>
  </si>
  <si>
    <t>BOB</t>
  </si>
  <si>
    <t>Bolivia Bolíviano</t>
  </si>
  <si>
    <t>Brazil Real</t>
  </si>
  <si>
    <t>BSD</t>
  </si>
  <si>
    <t>Bahamas Dollar</t>
  </si>
  <si>
    <t>BTN</t>
  </si>
  <si>
    <t>Bhutan Ngultrum</t>
  </si>
  <si>
    <t>BWP</t>
  </si>
  <si>
    <t>Botswana Pula</t>
  </si>
  <si>
    <t>BYN</t>
  </si>
  <si>
    <t>Belarus Ruble</t>
  </si>
  <si>
    <t>BZD</t>
  </si>
  <si>
    <t>Belize Dollar</t>
  </si>
  <si>
    <t>Canada Dollar</t>
  </si>
  <si>
    <t>CDF</t>
  </si>
  <si>
    <t>Congo/Kinshasa Franc</t>
  </si>
  <si>
    <t>Switzerland Franc</t>
  </si>
  <si>
    <t>Chile Peso</t>
  </si>
  <si>
    <t>China Yuan Renminbi</t>
  </si>
  <si>
    <t>Colombia Peso</t>
  </si>
  <si>
    <t>CRC</t>
  </si>
  <si>
    <t>Costa Rica Colon</t>
  </si>
  <si>
    <t>CUC</t>
  </si>
  <si>
    <t>Cuba Convertible Peso</t>
  </si>
  <si>
    <t>CUP</t>
  </si>
  <si>
    <t>Cuba Peso</t>
  </si>
  <si>
    <t>CVE</t>
  </si>
  <si>
    <t>Cape Verde Escudo</t>
  </si>
  <si>
    <t>Czech Republic Koruna</t>
  </si>
  <si>
    <t>DJF</t>
  </si>
  <si>
    <t>Djibouti Franc</t>
  </si>
  <si>
    <t>Denmark Krone</t>
  </si>
  <si>
    <t>DOP</t>
  </si>
  <si>
    <t>Dominican Republic Peso</t>
  </si>
  <si>
    <t>DZD</t>
  </si>
  <si>
    <t>Algeria Dinar</t>
  </si>
  <si>
    <t>EGP</t>
  </si>
  <si>
    <t>Egypt Pound</t>
  </si>
  <si>
    <t>ERN</t>
  </si>
  <si>
    <t>Eritrea Nakfa</t>
  </si>
  <si>
    <t>ETB</t>
  </si>
  <si>
    <t>Ethiopia Birr</t>
  </si>
  <si>
    <t>Euro Member Countries</t>
  </si>
  <si>
    <t>FJD</t>
  </si>
  <si>
    <t>Fiji Dollar</t>
  </si>
  <si>
    <t>FKP</t>
  </si>
  <si>
    <t>Falkland Islands (Malvinas) Pound</t>
  </si>
  <si>
    <t>United Kingdom Pound</t>
  </si>
  <si>
    <t>Georgia Lari</t>
  </si>
  <si>
    <t>GGP</t>
  </si>
  <si>
    <t>Guernsey Pound</t>
  </si>
  <si>
    <t>GHS</t>
  </si>
  <si>
    <t>Ghana Cedi</t>
  </si>
  <si>
    <t>GIP</t>
  </si>
  <si>
    <t>Gibraltar Pound</t>
  </si>
  <si>
    <t>GMD</t>
  </si>
  <si>
    <t>Gambia Dalasi</t>
  </si>
  <si>
    <t>GNF</t>
  </si>
  <si>
    <t>Guinea Franc</t>
  </si>
  <si>
    <t>GTQ</t>
  </si>
  <si>
    <t>Guatemala Quetzal</t>
  </si>
  <si>
    <t>GYD</t>
  </si>
  <si>
    <t>Guyana Dollar</t>
  </si>
  <si>
    <t>Hong Kong Dollar</t>
  </si>
  <si>
    <t>HNL</t>
  </si>
  <si>
    <t>Honduras Lempira</t>
  </si>
  <si>
    <t>Croatia Kuna</t>
  </si>
  <si>
    <t>HTG</t>
  </si>
  <si>
    <t>Haiti Gourde</t>
  </si>
  <si>
    <t>Hungary Forint</t>
  </si>
  <si>
    <t>Indonesia Rupiah</t>
  </si>
  <si>
    <t>Israel Shekel</t>
  </si>
  <si>
    <t>IMP</t>
  </si>
  <si>
    <t>Isle of Man Pound</t>
  </si>
  <si>
    <t>India Rupee</t>
  </si>
  <si>
    <t>IQD</t>
  </si>
  <si>
    <t>Iraq Dinar</t>
  </si>
  <si>
    <t>IRR</t>
  </si>
  <si>
    <t>Iran Rial</t>
  </si>
  <si>
    <t>ISK</t>
  </si>
  <si>
    <t>Iceland Krona</t>
  </si>
  <si>
    <t>JEP</t>
  </si>
  <si>
    <t>Jersey Pound</t>
  </si>
  <si>
    <t>JMD</t>
  </si>
  <si>
    <t>Jamaica Dollar</t>
  </si>
  <si>
    <t>JOD</t>
  </si>
  <si>
    <t>Jordan Dinar</t>
  </si>
  <si>
    <t>Japan Yen</t>
  </si>
  <si>
    <t>KES</t>
  </si>
  <si>
    <t>Kenya Shilling</t>
  </si>
  <si>
    <t>KGS</t>
  </si>
  <si>
    <t>Kyrgyzstan Som</t>
  </si>
  <si>
    <t>KHR</t>
  </si>
  <si>
    <t>Cambodia Riel</t>
  </si>
  <si>
    <t>KMF</t>
  </si>
  <si>
    <t>Comorian Franc</t>
  </si>
  <si>
    <t>KPW</t>
  </si>
  <si>
    <t>Korea (North) Won</t>
  </si>
  <si>
    <t>Korea (South) Won</t>
  </si>
  <si>
    <t>KWD</t>
  </si>
  <si>
    <t>Kuwait Dinar</t>
  </si>
  <si>
    <t>KYD</t>
  </si>
  <si>
    <t>Cayman Islands Dollar</t>
  </si>
  <si>
    <t>KZT</t>
  </si>
  <si>
    <t>Kazakhstan Tenge</t>
  </si>
  <si>
    <t>LAK</t>
  </si>
  <si>
    <t>Laos Kip</t>
  </si>
  <si>
    <t>LBP</t>
  </si>
  <si>
    <t>Lebanon Pound</t>
  </si>
  <si>
    <t>LKR</t>
  </si>
  <si>
    <t>Sri Lanka Rupee</t>
  </si>
  <si>
    <t>LRD</t>
  </si>
  <si>
    <t>Liberia Dollar</t>
  </si>
  <si>
    <t>LSL</t>
  </si>
  <si>
    <t>Lesotho Loti</t>
  </si>
  <si>
    <t>LYD</t>
  </si>
  <si>
    <t>Libya Dinar</t>
  </si>
  <si>
    <t>MAD</t>
  </si>
  <si>
    <t>Morocco Dirham</t>
  </si>
  <si>
    <t>MDL</t>
  </si>
  <si>
    <t>Moldova Leu</t>
  </si>
  <si>
    <t>MGA</t>
  </si>
  <si>
    <t>Madagascar Ariary</t>
  </si>
  <si>
    <t>Macedonia Denar</t>
  </si>
  <si>
    <t>MMK</t>
  </si>
  <si>
    <t>Myanmar (Burma) Kyat</t>
  </si>
  <si>
    <t>MNT</t>
  </si>
  <si>
    <t>Mongolia Tughrik</t>
  </si>
  <si>
    <t>MOP</t>
  </si>
  <si>
    <t>Macau Pataca</t>
  </si>
  <si>
    <t>MRU</t>
  </si>
  <si>
    <t>Mauritania Ouguiya</t>
  </si>
  <si>
    <t>MUR</t>
  </si>
  <si>
    <t>Mauritius Rupee</t>
  </si>
  <si>
    <t>MVR</t>
  </si>
  <si>
    <t>Maldives (Maldive Islands) Rufiyaa</t>
  </si>
  <si>
    <t>MWK</t>
  </si>
  <si>
    <t>Malawi Kwacha</t>
  </si>
  <si>
    <t>Mexico Peso</t>
  </si>
  <si>
    <t>Malaysia Ringgit</t>
  </si>
  <si>
    <t>MZN</t>
  </si>
  <si>
    <t>Mozambique Metical</t>
  </si>
  <si>
    <t>NAD</t>
  </si>
  <si>
    <t>Namibia Dollar</t>
  </si>
  <si>
    <t>NGN</t>
  </si>
  <si>
    <t>Nigeria Naira</t>
  </si>
  <si>
    <t>NIO</t>
  </si>
  <si>
    <t>Nicaragua Cordoba</t>
  </si>
  <si>
    <t>Norway Krone</t>
  </si>
  <si>
    <t>NPR</t>
  </si>
  <si>
    <t>Nepal Rupee</t>
  </si>
  <si>
    <t>NZD</t>
  </si>
  <si>
    <t>New Zealand Dollar</t>
  </si>
  <si>
    <t>OMR</t>
  </si>
  <si>
    <t>Oman Rial</t>
  </si>
  <si>
    <t>PAB</t>
  </si>
  <si>
    <t>Panama Balboa</t>
  </si>
  <si>
    <t>Peru Sol</t>
  </si>
  <si>
    <t>PGK</t>
  </si>
  <si>
    <t>Papua New Guinea Kina</t>
  </si>
  <si>
    <t>Philippines Peso</t>
  </si>
  <si>
    <t>PKR</t>
  </si>
  <si>
    <t>Pakistan Rupee</t>
  </si>
  <si>
    <t>Poland Zloty</t>
  </si>
  <si>
    <t>PYG</t>
  </si>
  <si>
    <t>Paraguay Guarani</t>
  </si>
  <si>
    <t>QAR</t>
  </si>
  <si>
    <t>Qatar Riyal</t>
  </si>
  <si>
    <t>Romania Leu</t>
  </si>
  <si>
    <t>Serbia Dinar</t>
  </si>
  <si>
    <t>Russia Ruble</t>
  </si>
  <si>
    <t>RWF</t>
  </si>
  <si>
    <t>Rwanda Franc</t>
  </si>
  <si>
    <t>SAR</t>
  </si>
  <si>
    <t>Saudi Arabia Riyal</t>
  </si>
  <si>
    <t>SBD</t>
  </si>
  <si>
    <t>Solomon Islands Dollar</t>
  </si>
  <si>
    <t>SCR</t>
  </si>
  <si>
    <t>Seychelles Rupee</t>
  </si>
  <si>
    <t>SDG</t>
  </si>
  <si>
    <t>Sudan Pound</t>
  </si>
  <si>
    <t>Sweden Krona</t>
  </si>
  <si>
    <t>Singapore Dollar</t>
  </si>
  <si>
    <t>SHP</t>
  </si>
  <si>
    <t>Saint Helena Pound</t>
  </si>
  <si>
    <t>SLL</t>
  </si>
  <si>
    <t>Sierra Leone Leone</t>
  </si>
  <si>
    <t>SOS</t>
  </si>
  <si>
    <t>Somalia Shilling</t>
  </si>
  <si>
    <t>SPL*</t>
  </si>
  <si>
    <t>Seborga Luigino</t>
  </si>
  <si>
    <t>SRD</t>
  </si>
  <si>
    <t>Suriname Dollar</t>
  </si>
  <si>
    <t>STN</t>
  </si>
  <si>
    <t>São Tomé and Príncipe Dobra</t>
  </si>
  <si>
    <t>SVC</t>
  </si>
  <si>
    <t>El Salvador Colon</t>
  </si>
  <si>
    <t>SYP</t>
  </si>
  <si>
    <t>Syria Pound</t>
  </si>
  <si>
    <t>SZL</t>
  </si>
  <si>
    <t>eSwatini Lilangeni</t>
  </si>
  <si>
    <t>Thailand Baht</t>
  </si>
  <si>
    <t>TJS</t>
  </si>
  <si>
    <t>Tajikistan Somoni</t>
  </si>
  <si>
    <t>TMT</t>
  </si>
  <si>
    <t>Turkmenistan Manat</t>
  </si>
  <si>
    <t>TND</t>
  </si>
  <si>
    <t>Tunisia Dinar</t>
  </si>
  <si>
    <t>TOP</t>
  </si>
  <si>
    <t>Tonga Pa'anga</t>
  </si>
  <si>
    <t>Turkey Lira</t>
  </si>
  <si>
    <t>TTD</t>
  </si>
  <si>
    <t>Trinidad and Tobago Dollar</t>
  </si>
  <si>
    <t>TVD</t>
  </si>
  <si>
    <t>Tuvalu Dollar</t>
  </si>
  <si>
    <t>Taiwan New Dollar</t>
  </si>
  <si>
    <t>TZS</t>
  </si>
  <si>
    <t>Tanzania Shilling</t>
  </si>
  <si>
    <t>Ukraine Hryvnia</t>
  </si>
  <si>
    <t>UGX</t>
  </si>
  <si>
    <t>Uganda Shilling</t>
  </si>
  <si>
    <t>United States Dollar</t>
  </si>
  <si>
    <t>UYU</t>
  </si>
  <si>
    <t>Uruguay Peso</t>
  </si>
  <si>
    <t>UZS</t>
  </si>
  <si>
    <t>Uzbekistan Som</t>
  </si>
  <si>
    <t>VEF</t>
  </si>
  <si>
    <t>Venezuela Bolívar</t>
  </si>
  <si>
    <t>Viet Nam Dong</t>
  </si>
  <si>
    <t>VUV</t>
  </si>
  <si>
    <t>Vanuatu Vatu</t>
  </si>
  <si>
    <t>WST</t>
  </si>
  <si>
    <t>Samoa Tala</t>
  </si>
  <si>
    <t>XAF</t>
  </si>
  <si>
    <t>Communauté Financière Africaine (BEAC) CFA Franc BEAC</t>
  </si>
  <si>
    <t>XCD</t>
  </si>
  <si>
    <t>East Caribbean Dollar</t>
  </si>
  <si>
    <t>XDR</t>
  </si>
  <si>
    <t>International Monetary Fund (IMF) Special Drawing Rights</t>
  </si>
  <si>
    <t>XOF</t>
  </si>
  <si>
    <t>Communauté Financière Africaine (BCEAO) Franc</t>
  </si>
  <si>
    <t>XPF</t>
  </si>
  <si>
    <t>Comptoirs Français du Pacifique (CFP) Franc</t>
  </si>
  <si>
    <t>YER</t>
  </si>
  <si>
    <t>Yemen Rial</t>
  </si>
  <si>
    <t>South Africa Rand</t>
  </si>
  <si>
    <t>ZMW</t>
  </si>
  <si>
    <t>Zambia Kwacha</t>
  </si>
  <si>
    <t>ZWD</t>
  </si>
  <si>
    <t>Zimbabwe Dollar</t>
  </si>
  <si>
    <t>Version</t>
  </si>
  <si>
    <t>Date</t>
  </si>
  <si>
    <t>Author/Changed By</t>
  </si>
  <si>
    <t>Description of Changes</t>
  </si>
  <si>
    <t>Kevin Kappel</t>
  </si>
  <si>
    <t>Original</t>
  </si>
  <si>
    <t>Formula correction - chart review</t>
  </si>
  <si>
    <t>Sara Lewissohn</t>
  </si>
  <si>
    <t>Unfreeze panes on FMV template tab</t>
  </si>
  <si>
    <t>Minor updates</t>
  </si>
  <si>
    <t>Currency Reference</t>
  </si>
  <si>
    <t>ISO Code</t>
  </si>
  <si>
    <t>Currency Name</t>
  </si>
  <si>
    <t>1) Updated instructions to clarify currency field usage  and added currency code list
2) Added data validation (and error message) to limit currency field to three characters
3) Added and backfilled Template  Change Log tab</t>
  </si>
  <si>
    <t>Quantity Per Study</t>
  </si>
  <si>
    <t>Exchange Rate Date:</t>
  </si>
  <si>
    <r>
      <rPr>
        <b/>
        <sz val="12"/>
        <color rgb="FF00857C"/>
        <rFont val="Arial"/>
        <family val="2"/>
      </rPr>
      <t xml:space="preserve">Exchange Rate Date: </t>
    </r>
    <r>
      <rPr>
        <sz val="12"/>
        <rFont val="Arial"/>
        <family val="2"/>
      </rPr>
      <t>Date the exchange rate was taken; can be left blank for US studies</t>
    </r>
  </si>
  <si>
    <t>Total Per STUDY Costs: Administrative &amp; Study Conduct</t>
  </si>
  <si>
    <t>1) Updated "CONCAT" formulas to use ampersand in for backwards compatibility in pre-2016 versions of Excel
2) Corrected "Quantity Per Site" to "Quantity Per Study" in the Per Study Costs section
3) Added column for Medidata Comments in Additional Costs section
4) Added field for Exchange Rate Date, and associated instructions on first tab
5) Added 5 additional rows in 'Additional Costs' section</t>
  </si>
  <si>
    <t>*CHARC | Chart Review Fee; Per Site, Per Chart (Pre-Screening Fee)</t>
  </si>
  <si>
    <t>V1134 | Primary Investigator; Per Patient, Per Hour (Doctor, Physician)</t>
  </si>
  <si>
    <t>V1132 | Study Coordinator; Per Patient, Per Hour</t>
  </si>
  <si>
    <t>V1135 | Nurse; Per Patient, Per Hour</t>
  </si>
  <si>
    <t>V1131 | Data Entry, Any Staff; Per Patient, Per Hour</t>
  </si>
  <si>
    <t>V1136 | Specialist: Dietician Consult; Per Patient, Per Hour</t>
  </si>
  <si>
    <t>V1140 | Administrative Support; Per Patient, Per Hour (Secretary, Clerical)</t>
  </si>
  <si>
    <t>*ADMN | Administrative Fee; Per Site, Fixed or Annual Fee</t>
  </si>
  <si>
    <t>*AR01 | Archiving: Document, Record Storage; Per Site, Fixed Fee</t>
  </si>
  <si>
    <t>*CHAR | Chart Review Fee; Per Site, Fixed Fee (Pre-Screening Fee)</t>
  </si>
  <si>
    <t>*PRAD | Protocol or Budget Amendment Fee; Per Site, Per Amendment</t>
  </si>
  <si>
    <t>*STRN | Training Fee: General; Per Site, Fixed Fee or Per Training</t>
  </si>
  <si>
    <t>*PSET | Pharmacy: Start-Up; Per Site, Fixed Fee (Pharmacy Setup)</t>
  </si>
  <si>
    <t>*PCLO | Pharmacy: Closeout; Per Site, Fixed Fee</t>
  </si>
  <si>
    <t>*MONF | Monitoring Fee: Total; Per Site, Fixed or Annual Fee</t>
  </si>
  <si>
    <t>VBED* | Bed Fee: Overnight Stay, Hospital; Per Patient, Per Visit</t>
  </si>
  <si>
    <t>VPHRM | Pharmacy: Dispensing, Simple; Per Patient, Per Visit</t>
  </si>
  <si>
    <t>V1143 | Pharmacist; Per Patient, Per Hour</t>
  </si>
  <si>
    <t xml:space="preserve">Total Cost in USD </t>
  </si>
  <si>
    <t>Y</t>
  </si>
  <si>
    <t>N</t>
  </si>
  <si>
    <t xml:space="preserve">Please remember that per patient costs are multiplied by the number listed for "Number of Enrolled Patients" under "Trial Information". OH will be applied if a 'Y' is entered in the OH column (C) </t>
  </si>
  <si>
    <t xml:space="preserve">Total Cost Per Patient: </t>
  </si>
  <si>
    <t>Total Cost For All Patients:</t>
  </si>
  <si>
    <t>1) Added "OH Y/N" column for each row
2) Removed "Undefined" total row
3) Misc. formatting updaes
4) Various code changes between v1.5 and v2.0</t>
  </si>
  <si>
    <t>*IRBA | Amendment Review; Per Site, Per Occurrence</t>
  </si>
  <si>
    <t xml:space="preserve">*PMTN/*PMTQ/*PMTM | Pharmacy Maintenance Fee, Per Site </t>
  </si>
  <si>
    <t>IIT Custom | Publication Costs</t>
  </si>
  <si>
    <t>OH
(Y/N)</t>
  </si>
  <si>
    <t>REQUIRED</t>
  </si>
  <si>
    <t xml:space="preserve">Select Cost Type </t>
  </si>
  <si>
    <t>TOTAL Per PATIENT Fees: HOURLY Fees</t>
  </si>
  <si>
    <t>[Additional row for Biopsies, Pathology &amp; Genotyping Per Patient]</t>
  </si>
  <si>
    <t>*MAINA | Electronic System Maintenance / Subscription fee</t>
  </si>
  <si>
    <t>*PHRN | Pharmacy Licensing Renewal Fee; Per Site</t>
  </si>
  <si>
    <t>[Additional row for Per Site Fees]</t>
  </si>
  <si>
    <t>MON-RMVT | Monitoring Fee: Remote Visit; Per Site, Per Monitor Visit</t>
  </si>
  <si>
    <t>99000 | Specimen Shipping / Handling</t>
  </si>
  <si>
    <t>[Additional row for Lab Tests]</t>
  </si>
  <si>
    <t>81025 | Urine Pregnancy Test</t>
  </si>
  <si>
    <t>84702 | Serum Pregnancy (hCG, Beta-hCG)</t>
  </si>
  <si>
    <t>DATA-STP | Electronic Data Fee: Start-up or Setup</t>
  </si>
  <si>
    <t>[Additional row for Salary Cost Per Hour]</t>
  </si>
  <si>
    <t>TOTAL Per PATIENT Fees: VISIT Fees</t>
  </si>
  <si>
    <t>TOTAL Per PATIENT Fees: Labs</t>
  </si>
  <si>
    <t>V1137 | Junior Staff; Per Patient, Per Hour (Medical or Research Assistant)</t>
  </si>
  <si>
    <t>NC007 | Blood Draw, Prep &amp; Shipping</t>
  </si>
  <si>
    <t>36415 | Venipuncture or Blood Collection</t>
  </si>
  <si>
    <t xml:space="preserve">TRIAL INFORMATION   </t>
  </si>
  <si>
    <t>Primary PI Location/Country </t>
  </si>
  <si>
    <r>
      <rPr>
        <b/>
        <sz val="12"/>
        <color rgb="FF00857C"/>
        <rFont val="Arial"/>
        <family val="2"/>
      </rPr>
      <t>Primary PI Location/Country:</t>
    </r>
    <r>
      <rPr>
        <sz val="12"/>
        <color rgb="FF00857C"/>
        <rFont val="Arial"/>
        <family val="2"/>
      </rPr>
      <t xml:space="preserve"> </t>
    </r>
    <r>
      <rPr>
        <sz val="12"/>
        <rFont val="Arial"/>
        <family val="2"/>
      </rPr>
      <t xml:space="preserve">Enter where the trial is being conducted, if study is being conducted in multiple locations please default to the location of the PI or the main research center. </t>
    </r>
    <r>
      <rPr>
        <b/>
        <sz val="12"/>
        <rFont val="Arial"/>
        <family val="2"/>
      </rPr>
      <t>ONLY LIST ONE COUNTRY.</t>
    </r>
  </si>
  <si>
    <t>Primary Investigator Name:</t>
  </si>
  <si>
    <t>4. Explanatory notes in the comments section are always helpful to assist with benchmarking of a particular budget line item.</t>
  </si>
  <si>
    <r>
      <rPr>
        <b/>
        <sz val="12"/>
        <color rgb="FF00857C"/>
        <rFont val="Arial"/>
        <family val="2"/>
      </rPr>
      <t>Primary Investigator Name:</t>
    </r>
    <r>
      <rPr>
        <b/>
        <sz val="12"/>
        <color rgb="FFFF0000"/>
        <rFont val="Arial"/>
        <family val="2"/>
      </rPr>
      <t xml:space="preserve"> </t>
    </r>
    <r>
      <rPr>
        <sz val="12"/>
        <rFont val="Arial"/>
        <family val="2"/>
      </rPr>
      <t>Insert name of the Principal Investigator (PI) leading the study</t>
    </r>
  </si>
  <si>
    <r>
      <t xml:space="preserve">2. This template is embedded with formulas to help simplify the work needed to be done by investigators. These formulas help determine the total budget costs on a per patient basis with appropriate overhead costs and exchange rates being factored in. 
 </t>
    </r>
    <r>
      <rPr>
        <sz val="12"/>
        <color rgb="FF00857C"/>
        <rFont val="Arial"/>
        <family val="2"/>
      </rPr>
      <t xml:space="preserve">   </t>
    </r>
    <r>
      <rPr>
        <b/>
        <sz val="12"/>
        <color rgb="FF00857C"/>
        <rFont val="Arial"/>
        <family val="2"/>
      </rPr>
      <t>Due to these configurations the appropriate cells have been locked so they cannot be altered.</t>
    </r>
    <r>
      <rPr>
        <sz val="12"/>
        <color theme="1"/>
        <rFont val="Arial"/>
        <family val="2"/>
      </rPr>
      <t xml:space="preserve">
</t>
    </r>
  </si>
  <si>
    <r>
      <t>1. The purpose of this template is to allow investigator costs to be budgeted and compared to industry benchmark data to execute a</t>
    </r>
    <r>
      <rPr>
        <sz val="12"/>
        <color rgb="FF00857C"/>
        <rFont val="Arial"/>
        <family val="2"/>
      </rPr>
      <t xml:space="preserve"> </t>
    </r>
    <r>
      <rPr>
        <b/>
        <sz val="12"/>
        <color rgb="FF00857C"/>
        <rFont val="Arial"/>
        <family val="2"/>
      </rPr>
      <t>Fair Market Value (FMV) Assessment.</t>
    </r>
    <r>
      <rPr>
        <b/>
        <sz val="12"/>
        <color theme="1"/>
        <rFont val="Arial"/>
        <family val="2"/>
      </rPr>
      <t xml:space="preserve"> </t>
    </r>
  </si>
  <si>
    <r>
      <t xml:space="preserve">3. Use the provided codes whenever possible; manual entries in the </t>
    </r>
    <r>
      <rPr>
        <b/>
        <sz val="12"/>
        <color rgb="FF00857C"/>
        <rFont val="Arial"/>
        <family val="2"/>
      </rPr>
      <t xml:space="preserve">Additional Costs section at the bottom of the form often account for a longer processing time, delaying your overall budget approval. </t>
    </r>
  </si>
  <si>
    <r>
      <t xml:space="preserve">5. </t>
    </r>
    <r>
      <rPr>
        <b/>
        <sz val="12"/>
        <color theme="1"/>
        <rFont val="Arial"/>
        <family val="2"/>
      </rPr>
      <t>For studies that take place outside of the US:</t>
    </r>
    <r>
      <rPr>
        <sz val="12"/>
        <color theme="1"/>
        <rFont val="Arial"/>
        <family val="2"/>
      </rPr>
      <t xml:space="preserve"> Please enter the local currency cost in Column C. You will see that the local currency is displayed based on what you entered in Trial Information. Based on the exchange rate entered in the Trial Information, 
    the costs entered will automatically be converted into US Dollars. </t>
    </r>
  </si>
  <si>
    <r>
      <rPr>
        <b/>
        <sz val="12"/>
        <color rgb="FF00857C"/>
        <rFont val="Arial"/>
        <family val="2"/>
      </rPr>
      <t xml:space="preserve">Exchange Rate: </t>
    </r>
    <r>
      <rPr>
        <sz val="12"/>
        <rFont val="Arial"/>
        <family val="2"/>
      </rPr>
      <t>For all US studies, a "1” should be entered. For any other country, the current exchange rate for converting local currency to USD should be entered</t>
    </r>
  </si>
  <si>
    <r>
      <rPr>
        <b/>
        <sz val="12"/>
        <color rgb="FF00857C"/>
        <rFont val="Arial"/>
        <family val="2"/>
      </rPr>
      <t>Number of Enrolled Patients:</t>
    </r>
    <r>
      <rPr>
        <sz val="12"/>
        <color rgb="FF00857C"/>
        <rFont val="Arial"/>
        <family val="2"/>
      </rPr>
      <t xml:space="preserve"> </t>
    </r>
    <r>
      <rPr>
        <sz val="12"/>
        <rFont val="Arial"/>
        <family val="2"/>
      </rPr>
      <t>Enter the number of patients across ALL sites</t>
    </r>
    <r>
      <rPr>
        <b/>
        <sz val="12"/>
        <color rgb="FF5450E4"/>
        <rFont val="Arial"/>
        <family val="2"/>
      </rPr>
      <t xml:space="preserve">. </t>
    </r>
  </si>
  <si>
    <r>
      <rPr>
        <b/>
        <sz val="12"/>
        <color rgb="FF00857C"/>
        <rFont val="Arial"/>
        <family val="2"/>
      </rPr>
      <t>Overhead Percentage:</t>
    </r>
    <r>
      <rPr>
        <b/>
        <sz val="12"/>
        <color rgb="FF5450E4"/>
        <rFont val="Arial"/>
        <family val="2"/>
      </rPr>
      <t xml:space="preserve"> </t>
    </r>
    <r>
      <rPr>
        <sz val="12"/>
        <rFont val="Arial"/>
        <family val="2"/>
      </rPr>
      <t>If no overhead, enter a zero.</t>
    </r>
  </si>
  <si>
    <r>
      <rPr>
        <b/>
        <sz val="12"/>
        <color rgb="FF00857C"/>
        <rFont val="Arial"/>
        <family val="2"/>
      </rPr>
      <t xml:space="preserve">Protocol Title: </t>
    </r>
    <r>
      <rPr>
        <sz val="12"/>
        <rFont val="Arial"/>
        <family val="2"/>
      </rPr>
      <t>Insert the full study title of the proposed research.</t>
    </r>
  </si>
  <si>
    <r>
      <rPr>
        <b/>
        <sz val="12"/>
        <color rgb="FF00857C"/>
        <rFont val="Arial"/>
        <family val="2"/>
      </rPr>
      <t xml:space="preserve">Length of Trial: </t>
    </r>
    <r>
      <rPr>
        <sz val="12"/>
        <rFont val="Arial"/>
        <family val="2"/>
      </rPr>
      <t>Enter duration in months</t>
    </r>
    <r>
      <rPr>
        <b/>
        <sz val="12"/>
        <color rgb="FF5450E4"/>
        <rFont val="Arial"/>
        <family val="2"/>
      </rPr>
      <t xml:space="preserve">. </t>
    </r>
  </si>
  <si>
    <r>
      <t xml:space="preserve">This template is for use with </t>
    </r>
    <r>
      <rPr>
        <b/>
        <sz val="14"/>
        <color rgb="FFFF0000"/>
        <rFont val="Arial"/>
        <family val="2"/>
      </rPr>
      <t>INTERVENTIONAL RESEARCH</t>
    </r>
  </si>
  <si>
    <r>
      <t xml:space="preserve">1. </t>
    </r>
    <r>
      <rPr>
        <b/>
        <sz val="12"/>
        <rFont val="Arial"/>
        <family val="2"/>
      </rPr>
      <t>Biopsies:</t>
    </r>
    <r>
      <rPr>
        <sz val="12"/>
        <rFont val="Arial"/>
        <family val="2"/>
      </rPr>
      <t xml:space="preserve"> Location of the biopsy </t>
    </r>
    <r>
      <rPr>
        <b/>
        <sz val="12"/>
        <rFont val="Arial"/>
        <family val="2"/>
      </rPr>
      <t xml:space="preserve">MUST BE </t>
    </r>
    <r>
      <rPr>
        <sz val="12"/>
        <rFont val="Arial"/>
        <family val="2"/>
      </rPr>
      <t xml:space="preserve">included in the comments section. The FMV analysis cannot be performed without this information. 
2. </t>
    </r>
    <r>
      <rPr>
        <b/>
        <sz val="12"/>
        <rFont val="Arial"/>
        <family val="2"/>
      </rPr>
      <t xml:space="preserve">Pathology Activities: </t>
    </r>
    <r>
      <rPr>
        <sz val="12"/>
        <rFont val="Arial"/>
        <family val="2"/>
      </rPr>
      <t xml:space="preserve">Location of the biopsy MUST BE included in the comments section. The FMV analysis cannot be performed without this information. 
3. </t>
    </r>
    <r>
      <rPr>
        <b/>
        <sz val="12"/>
        <rFont val="Arial"/>
        <family val="2"/>
      </rPr>
      <t>All Samples:</t>
    </r>
    <r>
      <rPr>
        <sz val="12"/>
        <rFont val="Arial"/>
        <family val="2"/>
      </rPr>
      <t xml:space="preserve"> Ensure you have entered both a biopsy and an analysis activity. Additionally, you may want to add an activity for the physical handling of the specimen. 
4. </t>
    </r>
    <r>
      <rPr>
        <b/>
        <sz val="12"/>
        <rFont val="Arial"/>
        <family val="2"/>
      </rPr>
      <t xml:space="preserve">PD-L1 Staining: Vendor used for this testing MUST be indicated in the comment section. </t>
    </r>
    <r>
      <rPr>
        <sz val="12"/>
        <rFont val="Arial"/>
        <family val="2"/>
      </rPr>
      <t xml:space="preserve"> The FMV analysis cannot be performed without this information. 
5. When using the code "NC096 | Unspecified Biochemical Markers / Biomarkers" a comment detailing which Biomarkers are being examined is required.</t>
    </r>
  </si>
  <si>
    <t xml:space="preserve">Indication/ICD Code (ICD-9): </t>
  </si>
  <si>
    <r>
      <t xml:space="preserve">Per PATIENT Fees: HOURLY Fees
</t>
    </r>
    <r>
      <rPr>
        <b/>
        <sz val="10"/>
        <color theme="0"/>
        <rFont val="Arial"/>
        <family val="2"/>
      </rPr>
      <t xml:space="preserve">Note: Costs will be multiplied by the number of patients. </t>
    </r>
  </si>
  <si>
    <r>
      <t xml:space="preserve">Per PATIENT Fees: VISIT Fees
</t>
    </r>
    <r>
      <rPr>
        <b/>
        <sz val="10"/>
        <color theme="0"/>
        <rFont val="Arial"/>
        <family val="2"/>
      </rPr>
      <t xml:space="preserve">Note: Costs will be multiplied by the number of patients. </t>
    </r>
  </si>
  <si>
    <r>
      <t xml:space="preserve">Number of Enrolled Patients:
</t>
    </r>
    <r>
      <rPr>
        <sz val="8"/>
        <color theme="1"/>
        <rFont val="Arial"/>
        <family val="2"/>
      </rPr>
      <t xml:space="preserve">A minimum of 1 is required </t>
    </r>
  </si>
  <si>
    <r>
      <t xml:space="preserve">Local Currency Code: 
</t>
    </r>
    <r>
      <rPr>
        <sz val="8"/>
        <color theme="1"/>
        <rFont val="Arial"/>
        <family val="2"/>
      </rPr>
      <t xml:space="preserve">For all US budgets - enter USD </t>
    </r>
  </si>
  <si>
    <r>
      <t xml:space="preserve">Exchange Rate 
</t>
    </r>
    <r>
      <rPr>
        <b/>
        <sz val="8"/>
        <color theme="1"/>
        <rFont val="Arial"/>
        <family val="2"/>
      </rPr>
      <t>F</t>
    </r>
    <r>
      <rPr>
        <sz val="8"/>
        <color theme="1"/>
        <rFont val="Arial"/>
        <family val="2"/>
      </rPr>
      <t xml:space="preserve">or USD - enter "1": </t>
    </r>
  </si>
  <si>
    <t xml:space="preserve">NC177 | Collection of specimen via oral, buccal, or nasal swab </t>
  </si>
  <si>
    <t>*STPND | Patient Stipend; Per Patient, Per Visit (Excludes Expenses)</t>
  </si>
  <si>
    <t>VREIM | Stipend and Expenses Combined; Per Patient, Per Visit</t>
  </si>
  <si>
    <t>VDAY* | Hospital Bed Fee for the Day; Per Patient, Per Visit (Day Only)</t>
  </si>
  <si>
    <t>*PHRMC | Pharmacy: Dispensing, Complex; Per Patient, Per Visit</t>
  </si>
  <si>
    <t>Note: Must Indicate if Monthly, Quarterly or Yearly</t>
  </si>
  <si>
    <t>*SAER | AE Reporting: Ethics Committee or Sponsor; Per Site, Per Report</t>
  </si>
  <si>
    <t>*EDCT | EDC Training Fee: Per Site, Per Training</t>
  </si>
  <si>
    <t>Note: Must indicate number of charts to be reviewed</t>
  </si>
  <si>
    <t>*SCLO | Site Closeout or Study Closure Costs; Per Site, Fixed Fee</t>
  </si>
  <si>
    <t>MON-STUP | Monitoring Fee: Initial Setup (On-Site or Remote); Per Site</t>
  </si>
  <si>
    <t>*IRBF | Site Preparation of Documents for Ethics Submissions</t>
  </si>
  <si>
    <t>*IRBR | Renewal, Annual, or Continuing Review</t>
  </si>
  <si>
    <t>*IREV | Full Committee Review (Unspecified Reason)</t>
  </si>
  <si>
    <t>V1142 | Statistician or Data Manager Consult; Per Patient, Per Hour</t>
  </si>
  <si>
    <t>*CLRF | Clinical Research Administration Fee; Per Site, Fixed or Annual</t>
  </si>
  <si>
    <t>*LABF | Laboratory Start-up, Setup, or Maintenance; Per Site</t>
  </si>
  <si>
    <t>*PAST | Pathology Start-up, Setup, or Maintenance; Per Site</t>
  </si>
  <si>
    <t>*RADF | Radiology Fee: Start-up, Setup, or Maintenance; Per Site</t>
  </si>
  <si>
    <t>Note: This fee can be either fixed or annual</t>
  </si>
  <si>
    <t>Note: This could include Lab or Pharmacy Assistants, or PhD students.</t>
  </si>
  <si>
    <r>
      <rPr>
        <b/>
        <sz val="12"/>
        <color rgb="FF00857C"/>
        <rFont val="Arial"/>
        <family val="2"/>
      </rPr>
      <t>Local Currency:</t>
    </r>
    <r>
      <rPr>
        <b/>
        <sz val="12"/>
        <rFont val="Arial"/>
        <family val="2"/>
      </rPr>
      <t xml:space="preserve"> </t>
    </r>
    <r>
      <rPr>
        <sz val="12"/>
        <rFont val="Arial"/>
        <family val="2"/>
      </rPr>
      <t>Enter the  three character ISO code (e.g. USD, EUR, CZK, etc.) for the local currency of the country listed above; an alphabetical currency list can be found at the bottom of this page</t>
    </r>
    <r>
      <rPr>
        <b/>
        <sz val="12"/>
        <rFont val="Arial"/>
        <family val="2"/>
      </rPr>
      <t xml:space="preserve">. </t>
    </r>
    <r>
      <rPr>
        <sz val="12"/>
        <rFont val="Arial"/>
        <family val="2"/>
      </rPr>
      <t>For US based studies please enter USD.</t>
    </r>
  </si>
  <si>
    <t>Note: Please note that the system treats a specimen as a patient.</t>
  </si>
  <si>
    <r>
      <t xml:space="preserve">For other direct costs and salaries, there are a variety of ways the costs are broken down. The template allows you to select some salary codes on a per visit, per patient or hourly basis. </t>
    </r>
    <r>
      <rPr>
        <b/>
        <sz val="12"/>
        <rFont val="Arial"/>
        <family val="2"/>
      </rPr>
      <t>All salaries need to be broken down into hourly rates to be compared to industry benchmarks</t>
    </r>
    <r>
      <rPr>
        <sz val="12"/>
        <rFont val="Arial"/>
        <family val="2"/>
      </rPr>
      <t xml:space="preserve">. The hourly salary calculator is included at the top of the template to help you determine what the appropriate hourly rate should be.
</t>
    </r>
    <r>
      <rPr>
        <b/>
        <sz val="12"/>
        <rFont val="Arial"/>
        <family val="2"/>
      </rPr>
      <t xml:space="preserve">Work effort and hourly wages are always considered Patient Costs. </t>
    </r>
    <r>
      <rPr>
        <sz val="12"/>
        <rFont val="Arial"/>
        <family val="2"/>
      </rPr>
      <t>Avoid entry of lump sums since this information cannot be compared to industry benchmark data.  If you are unable to find a matching hourly wage code, make a manual entry describing the business role and noting "hourly wage" in the description.</t>
    </r>
  </si>
  <si>
    <t xml:space="preserve">REQUIRED	</t>
  </si>
  <si>
    <r>
      <t xml:space="preserve">Phase (I-IV): 
</t>
    </r>
    <r>
      <rPr>
        <sz val="9"/>
        <color theme="1"/>
        <rFont val="Arial"/>
        <family val="2"/>
      </rPr>
      <t xml:space="preserve">Select from the drop down </t>
    </r>
  </si>
  <si>
    <t>Lines 127-130: (1) All Fees also include EC, REB, IEC, CEC, REC, HREC, MREC, CPP, etc.(2) All Ethics Fees are Per Site; Per Occurrence, Submission or Preparation</t>
  </si>
  <si>
    <r>
      <t xml:space="preserve">BIOPSY | Tumor biopsies
</t>
    </r>
    <r>
      <rPr>
        <b/>
        <sz val="10"/>
        <color rgb="FF00857C"/>
        <rFont val="Arial"/>
        <family val="2"/>
      </rPr>
      <t xml:space="preserve">(Location of Biopsy required in comments): </t>
    </r>
  </si>
  <si>
    <t>88342 | Immunohistochemistry or Immunocytochemistry; IHC</t>
  </si>
  <si>
    <t>Qty Per Patient</t>
  </si>
  <si>
    <t>Note: Must indicate vendor</t>
  </si>
  <si>
    <t>Note: Must indicate Location of Biopsy
Note: Please itemize for the collection and analysis separately</t>
  </si>
  <si>
    <t xml:space="preserve">Note: Must indicate Location of Biopsy
Note: Please itemize for the collection and analysis separately			</t>
  </si>
  <si>
    <t xml:space="preserve">Per PATIENT Fees: Biopsies, Pathology &amp; Genotyping </t>
  </si>
  <si>
    <r>
      <t xml:space="preserve">Per SITE Costs: Administrative &amp; Study Conduct
</t>
    </r>
    <r>
      <rPr>
        <b/>
        <sz val="9"/>
        <color theme="0"/>
        <rFont val="Arial"/>
        <family val="2"/>
      </rPr>
      <t xml:space="preserve">Note: Costs will be multiplied by the number of sites. </t>
    </r>
  </si>
  <si>
    <t>Unit Cost in 
USD</t>
  </si>
  <si>
    <r>
      <t xml:space="preserve">Number of Sites:
</t>
    </r>
    <r>
      <rPr>
        <sz val="8"/>
        <color theme="1"/>
        <rFont val="Arial"/>
        <family val="2"/>
      </rPr>
      <t>A minimum of 1 is required</t>
    </r>
  </si>
  <si>
    <t xml:space="preserve"> </t>
  </si>
  <si>
    <t xml:space="preserve">Note:  All lines in this section are required </t>
  </si>
  <si>
    <t>N88184 | Flow Cytometry, Cytoplasmic, Nuclear Marker; 1st Marker</t>
  </si>
  <si>
    <t>Total Cost in 
USD</t>
  </si>
  <si>
    <r>
      <rPr>
        <b/>
        <sz val="12"/>
        <color theme="0"/>
        <rFont val="Arial"/>
        <family val="2"/>
      </rPr>
      <t xml:space="preserve">Please only use the below sections if you are </t>
    </r>
    <r>
      <rPr>
        <b/>
        <sz val="11"/>
        <color theme="0"/>
        <rFont val="Arial"/>
        <family val="2"/>
      </rPr>
      <t xml:space="preserve">unable to find an appropriate description in the sections above. </t>
    </r>
    <r>
      <rPr>
        <sz val="11"/>
        <color theme="0"/>
        <rFont val="Arial"/>
        <family val="2"/>
      </rPr>
      <t xml:space="preserve">
Note: Adding costs to the below sections may result in processing delays if additional information is needed. Include as much information as possible so that costs can be benchmarked to determine Fair Market Value (FMV) without delay. </t>
    </r>
  </si>
  <si>
    <t>If duplicating a row, please copy the code/description here.</t>
  </si>
  <si>
    <t xml:space="preserve">Note: Biomarkers can have a large impact on FMV, please list the biomarker here.  </t>
  </si>
  <si>
    <t>Note: Please list the specialty of the consulting MD to ensure an accurate FMV.</t>
  </si>
  <si>
    <t xml:space="preserve">           | Specialist Consult; Per Patient, Per Hour 
           | [i.e.Cardiology, Dermatology, Oncology, Neurology, etc...]</t>
  </si>
  <si>
    <t>Please Note: If any Per SITE costs do not fit into one of the above coded costs, they should be added to the Additional Costs sections with the cost type "Site" selected.</t>
  </si>
  <si>
    <t>Please Note: If any Per STUDY costs do not fit into one of the above coded costs, they should be added to the Additional Costs section with the cost type "Study" selected.</t>
  </si>
  <si>
    <t>Note: If any costs do not fit into one of the sections under Per Patient Costs, they should be added to the Additional Costs section with the cost type "Patient" selected.</t>
  </si>
  <si>
    <t>*ECFEE | Ethics Committee Initial Submission (IRB, REB, HREC, etc.)</t>
  </si>
  <si>
    <r>
      <t xml:space="preserve">   1. This section should be used for any costs that cannot be aligned with a code above. To ensure your submission can be processed in a timely manner please include</t>
    </r>
    <r>
      <rPr>
        <b/>
        <sz val="12"/>
        <rFont val="Arial"/>
        <family val="2"/>
      </rPr>
      <t xml:space="preserve"> additional information in the comments</t>
    </r>
    <r>
      <rPr>
        <sz val="12"/>
        <rFont val="Arial"/>
        <family val="2"/>
      </rPr>
      <t xml:space="preserve"> section. This will help determine how these costs can be entered.  
</t>
    </r>
    <r>
      <rPr>
        <b/>
        <sz val="12"/>
        <rFont val="Arial"/>
        <family val="2"/>
      </rPr>
      <t xml:space="preserve">   </t>
    </r>
    <r>
      <rPr>
        <sz val="12"/>
        <rFont val="Arial"/>
        <family val="2"/>
      </rPr>
      <t xml:space="preserve">2. </t>
    </r>
    <r>
      <rPr>
        <b/>
        <sz val="12"/>
        <rFont val="Arial"/>
        <family val="2"/>
      </rPr>
      <t>A cost type must be selected for each of the costs added in this section</t>
    </r>
    <r>
      <rPr>
        <sz val="12"/>
        <rFont val="Arial"/>
        <family val="2"/>
      </rPr>
      <t xml:space="preserve"> so that it can be appropriately classified. The options are: </t>
    </r>
    <r>
      <rPr>
        <b/>
        <sz val="12"/>
        <rFont val="Arial"/>
        <family val="2"/>
      </rPr>
      <t>Site,</t>
    </r>
    <r>
      <rPr>
        <b/>
        <strike/>
        <sz val="12"/>
        <color rgb="FFFF0000"/>
        <rFont val="Arial"/>
        <family val="2"/>
      </rPr>
      <t xml:space="preserve"> Study </t>
    </r>
    <r>
      <rPr>
        <b/>
        <sz val="12"/>
        <rFont val="Arial"/>
        <family val="2"/>
      </rPr>
      <t xml:space="preserve">or Patient. </t>
    </r>
    <r>
      <rPr>
        <sz val="12"/>
        <rFont val="Arial"/>
        <family val="2"/>
      </rPr>
      <t xml:space="preserve">
   3. An error will appear if you enter a cost without a cost type selected. If you are unsure of the cost type please refer to the descriptions of each cost type in the sections above.
   4. A comment is required for all Additional Costs listed in this section</t>
    </r>
  </si>
  <si>
    <t>86890 or 86891| Specimen Storage: Blood</t>
  </si>
  <si>
    <r>
      <t xml:space="preserve">88305 OR 88307 | Gross/Microscopic Exam of Pathology Specimen
</t>
    </r>
    <r>
      <rPr>
        <b/>
        <sz val="10"/>
        <color rgb="FF00857C"/>
        <rFont val="Arial"/>
        <family val="2"/>
      </rPr>
      <t xml:space="preserve">(Location of Biopsy required icomments): </t>
    </r>
  </si>
  <si>
    <t>*ADVRT | Advertising (Site)</t>
  </si>
  <si>
    <t>*STTUP | Site Start-up Costs, Study Start-up</t>
  </si>
  <si>
    <t>Please note: 3rd Party Vendor Fees (i.e. McKesson Fees) cannot be benchmarked</t>
  </si>
  <si>
    <t>[Additional Row for Per Study Fees]</t>
  </si>
  <si>
    <t xml:space="preserve">INTERVENTIONAL TEMPLATE v7 DATED 09-MAR-26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</si>
</sst>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409]d\-mmm\-yy;@"/>
  </numFmts>
  <fonts count="51" x14ac:knownFonts="1">
    <font>
      <sz val="11"/>
      <color theme="1"/>
      <name val="Calibri"/>
      <family val="2"/>
      <scheme val="minor"/>
    </font>
    <font>
      <b/>
      <sz val="12"/>
      <color theme="1"/>
      <name val="Calibri"/>
      <family val="2"/>
      <scheme val="minor"/>
    </font>
    <font>
      <sz val="12"/>
      <color rgb="FF222222"/>
      <name val="Arial"/>
      <family val="2"/>
    </font>
    <font>
      <b/>
      <sz val="12"/>
      <color rgb="FFFF0000"/>
      <name val="Arial"/>
      <family val="2"/>
    </font>
    <font>
      <sz val="12"/>
      <color theme="1"/>
      <name val="Arial"/>
      <family val="2"/>
    </font>
    <font>
      <b/>
      <sz val="12"/>
      <color theme="1"/>
      <name val="Arial"/>
      <family val="2"/>
    </font>
    <font>
      <b/>
      <sz val="12"/>
      <color theme="0"/>
      <name val="Arial"/>
      <family val="2"/>
    </font>
    <font>
      <sz val="11"/>
      <color rgb="FFFF0000"/>
      <name val="Arial"/>
      <family val="2"/>
    </font>
    <font>
      <sz val="12"/>
      <color rgb="FF000000"/>
      <name val="Calibri"/>
      <family val="2"/>
      <scheme val="minor"/>
    </font>
    <font>
      <b/>
      <sz val="12"/>
      <color rgb="FFFFFFFF"/>
      <name val="Arial"/>
      <family val="2"/>
    </font>
    <font>
      <b/>
      <sz val="12"/>
      <name val="Arial"/>
      <family val="2"/>
    </font>
    <font>
      <sz val="12"/>
      <name val="Arial"/>
      <family val="2"/>
    </font>
    <font>
      <b/>
      <sz val="12"/>
      <color rgb="FF5450E4"/>
      <name val="Arial"/>
      <family val="2"/>
    </font>
    <font>
      <b/>
      <sz val="12"/>
      <color rgb="FF00857C"/>
      <name val="Arial"/>
      <family val="2"/>
    </font>
    <font>
      <sz val="12"/>
      <color rgb="FF00857C"/>
      <name val="Arial"/>
      <family val="2"/>
    </font>
    <font>
      <b/>
      <sz val="12"/>
      <color rgb="FF0070C0"/>
      <name val="Arial"/>
      <family val="2"/>
    </font>
    <font>
      <sz val="11"/>
      <name val="Arial"/>
      <family val="2"/>
    </font>
    <font>
      <sz val="12"/>
      <color rgb="FFFF0000"/>
      <name val="Arial"/>
      <family val="2"/>
    </font>
    <font>
      <b/>
      <sz val="11"/>
      <color theme="0"/>
      <name val="Calibri"/>
      <family val="2"/>
      <scheme val="minor"/>
    </font>
    <font>
      <sz val="10"/>
      <color theme="1"/>
      <name val="Arial"/>
      <family val="2"/>
    </font>
    <font>
      <sz val="10"/>
      <name val="Arial"/>
      <family val="2"/>
    </font>
    <font>
      <sz val="9"/>
      <name val="Arial"/>
      <family val="2"/>
    </font>
    <font>
      <sz val="11"/>
      <color theme="1"/>
      <name val="Arial"/>
      <family val="2"/>
    </font>
    <font>
      <b/>
      <sz val="11"/>
      <color theme="1"/>
      <name val="Arial"/>
      <family val="2"/>
    </font>
    <font>
      <b/>
      <sz val="14"/>
      <color theme="1"/>
      <name val="Arial"/>
      <family val="2"/>
    </font>
    <font>
      <b/>
      <sz val="14"/>
      <color rgb="FFFF0000"/>
      <name val="Arial"/>
      <family val="2"/>
    </font>
    <font>
      <b/>
      <sz val="11"/>
      <name val="Arial"/>
      <family val="2"/>
    </font>
    <font>
      <b/>
      <sz val="11"/>
      <color theme="0"/>
      <name val="Arial"/>
      <family val="2"/>
    </font>
    <font>
      <b/>
      <sz val="9"/>
      <color theme="0"/>
      <name val="Arial"/>
      <family val="2"/>
    </font>
    <font>
      <b/>
      <sz val="10"/>
      <color theme="0"/>
      <name val="Arial"/>
      <family val="2"/>
    </font>
    <font>
      <sz val="10"/>
      <color theme="0"/>
      <name val="Arial"/>
      <family val="2"/>
    </font>
    <font>
      <strike/>
      <sz val="10"/>
      <color rgb="FFFF0000"/>
      <name val="Arial"/>
      <family val="2"/>
    </font>
    <font>
      <b/>
      <strike/>
      <sz val="12"/>
      <color rgb="FFFF0000"/>
      <name val="Arial"/>
      <family val="2"/>
    </font>
    <font>
      <strike/>
      <sz val="10"/>
      <name val="Arial"/>
      <family val="2"/>
    </font>
    <font>
      <strike/>
      <sz val="11"/>
      <name val="Arial"/>
      <family val="2"/>
    </font>
    <font>
      <sz val="10"/>
      <color rgb="FFFF0000"/>
      <name val="Arial"/>
      <family val="2"/>
    </font>
    <font>
      <b/>
      <sz val="10"/>
      <color rgb="FFFFFFFF"/>
      <name val="Arial"/>
      <family val="2"/>
    </font>
    <font>
      <strike/>
      <sz val="11"/>
      <color rgb="FFFF0000"/>
      <name val="Arial"/>
      <family val="2"/>
    </font>
    <font>
      <b/>
      <sz val="10"/>
      <color rgb="FF00857C"/>
      <name val="Arial"/>
      <family val="2"/>
    </font>
    <font>
      <b/>
      <sz val="10"/>
      <name val="Arial"/>
      <family val="2"/>
    </font>
    <font>
      <sz val="10"/>
      <color rgb="FF000000"/>
      <name val="Arial"/>
      <family val="2"/>
    </font>
    <font>
      <b/>
      <sz val="11"/>
      <color rgb="FFFF0000"/>
      <name val="Arial"/>
      <family val="2"/>
    </font>
    <font>
      <sz val="9"/>
      <color theme="1"/>
      <name val="Arial"/>
      <family val="2"/>
    </font>
    <font>
      <sz val="8"/>
      <color theme="1"/>
      <name val="Arial"/>
      <family val="2"/>
    </font>
    <font>
      <b/>
      <sz val="8"/>
      <color theme="1"/>
      <name val="Arial"/>
      <family val="2"/>
    </font>
    <font>
      <sz val="9"/>
      <color rgb="FFFF0000"/>
      <name val="Arial"/>
      <family val="2"/>
    </font>
    <font>
      <b/>
      <sz val="9"/>
      <name val="Arial"/>
      <family val="2"/>
    </font>
    <font>
      <sz val="12"/>
      <color theme="0"/>
      <name val="Arial"/>
      <family val="2"/>
    </font>
    <font>
      <sz val="11"/>
      <color theme="0"/>
      <name val="Arial"/>
      <family val="2"/>
    </font>
    <font>
      <b/>
      <sz val="9"/>
      <color rgb="FFFFFFFF"/>
      <name val="Arial"/>
      <family val="2"/>
    </font>
    <font>
      <b/>
      <sz val="11"/>
      <name val="Calibri"/>
      <family val="2"/>
    </font>
  </fonts>
  <fills count="19">
    <fill>
      <patternFill patternType="none"/>
    </fill>
    <fill>
      <patternFill patternType="gray125"/>
    </fill>
    <fill>
      <patternFill patternType="solid">
        <fgColor theme="9" tint="0.79998168889431442"/>
        <bgColor indexed="64"/>
      </patternFill>
    </fill>
    <fill>
      <patternFill patternType="solid">
        <fgColor theme="1"/>
        <bgColor indexed="64"/>
      </patternFill>
    </fill>
    <fill>
      <patternFill patternType="solid">
        <fgColor rgb="FF00857C"/>
        <bgColor indexed="64"/>
      </patternFill>
    </fill>
    <fill>
      <patternFill patternType="solid">
        <fgColor rgb="FFF7F7F7"/>
        <bgColor indexed="64"/>
      </patternFill>
    </fill>
    <fill>
      <patternFill patternType="solid">
        <fgColor rgb="FF6ECEB2"/>
        <bgColor indexed="64"/>
      </patternFill>
    </fill>
    <fill>
      <patternFill patternType="solid">
        <fgColor rgb="FF5450E4"/>
        <bgColor indexed="64"/>
      </patternFill>
    </fill>
    <fill>
      <patternFill patternType="solid">
        <fgColor rgb="FF5450E4"/>
        <bgColor rgb="FF000000"/>
      </patternFill>
    </fill>
    <fill>
      <patternFill patternType="solid">
        <fgColor rgb="FF0C2340"/>
        <bgColor indexed="64"/>
      </patternFill>
    </fill>
    <fill>
      <patternFill patternType="solid">
        <fgColor rgb="FF6ECEB2"/>
        <bgColor rgb="FF000000"/>
      </patternFill>
    </fill>
    <fill>
      <patternFill patternType="solid">
        <fgColor theme="0"/>
        <bgColor indexed="64"/>
      </patternFill>
    </fill>
    <fill>
      <patternFill patternType="solid">
        <fgColor rgb="FF00857C"/>
        <bgColor rgb="FF000000"/>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00000"/>
        <bgColor indexed="64"/>
      </patternFill>
    </fill>
    <fill>
      <patternFill patternType="solid">
        <fgColor theme="8" tint="0.79998168889431442"/>
        <bgColor indexed="64"/>
      </patternFill>
    </fill>
    <fill>
      <patternFill patternType="solid">
        <fgColor rgb="FF58A58E"/>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top style="thin">
        <color theme="0"/>
      </top>
      <bottom/>
      <diagonal/>
    </border>
    <border>
      <left style="thin">
        <color auto="1"/>
      </left>
      <right style="thin">
        <color auto="1"/>
      </right>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diagonal/>
    </border>
    <border>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auto="1"/>
      </top>
      <bottom/>
      <diagonal/>
    </border>
    <border>
      <left style="medium">
        <color indexed="64"/>
      </left>
      <right/>
      <top style="thin">
        <color auto="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bottom style="thin">
        <color auto="1"/>
      </bottom>
      <diagonal/>
    </border>
    <border>
      <left style="medium">
        <color indexed="64"/>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style="medium">
        <color indexed="64"/>
      </left>
      <right/>
      <top/>
      <bottom style="thin">
        <color auto="1"/>
      </bottom>
      <diagonal/>
    </border>
    <border>
      <left/>
      <right style="medium">
        <color indexed="64"/>
      </right>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67">
    <xf numFmtId="0" fontId="0" fillId="0" borderId="0" xfId="0"/>
    <xf numFmtId="0" fontId="0" fillId="0" borderId="0" xfId="0" applyAlignment="1">
      <alignment wrapText="1"/>
    </xf>
    <xf numFmtId="0" fontId="8" fillId="0" borderId="0" xfId="0" applyFont="1"/>
    <xf numFmtId="0" fontId="4" fillId="0" borderId="0" xfId="0" applyFont="1"/>
    <xf numFmtId="0" fontId="4" fillId="0" borderId="0" xfId="0" applyFont="1" applyAlignment="1">
      <alignment horizontal="left" vertical="center" indent="6"/>
    </xf>
    <xf numFmtId="0" fontId="4" fillId="0" borderId="0" xfId="0" applyFont="1" applyAlignment="1">
      <alignment horizontal="left"/>
    </xf>
    <xf numFmtId="0" fontId="0" fillId="0" borderId="0" xfId="0" applyAlignment="1">
      <alignment vertical="center"/>
    </xf>
    <xf numFmtId="0" fontId="4" fillId="0" borderId="0" xfId="0" applyFont="1" applyAlignment="1">
      <alignment vertical="center"/>
    </xf>
    <xf numFmtId="0" fontId="6" fillId="0" borderId="0" xfId="0" applyFont="1" applyAlignment="1">
      <alignment wrapText="1"/>
    </xf>
    <xf numFmtId="0" fontId="7" fillId="0" borderId="0" xfId="0" applyFont="1" applyAlignment="1">
      <alignment vertical="center" wrapText="1"/>
    </xf>
    <xf numFmtId="0" fontId="1" fillId="0" borderId="0" xfId="0" applyFont="1" applyAlignment="1">
      <alignment vertical="center" wrapText="1"/>
    </xf>
    <xf numFmtId="0" fontId="17" fillId="0" borderId="0" xfId="0" applyFont="1"/>
    <xf numFmtId="165" fontId="0" fillId="0" borderId="0" xfId="0" applyNumberFormat="1"/>
    <xf numFmtId="166" fontId="0" fillId="0" borderId="0" xfId="0" applyNumberFormat="1"/>
    <xf numFmtId="165" fontId="0" fillId="0" borderId="1" xfId="0" applyNumberFormat="1" applyBorder="1"/>
    <xf numFmtId="166" fontId="0" fillId="0" borderId="1" xfId="0" applyNumberFormat="1" applyBorder="1"/>
    <xf numFmtId="0" fontId="0" fillId="0" borderId="1" xfId="0" applyBorder="1"/>
    <xf numFmtId="0" fontId="0" fillId="0" borderId="1" xfId="0" applyBorder="1" applyAlignment="1">
      <alignment wrapText="1"/>
    </xf>
    <xf numFmtId="165" fontId="18" fillId="9" borderId="1" xfId="0" applyNumberFormat="1" applyFont="1" applyFill="1" applyBorder="1"/>
    <xf numFmtId="166" fontId="18" fillId="9" borderId="1" xfId="0" applyNumberFormat="1" applyFont="1" applyFill="1" applyBorder="1"/>
    <xf numFmtId="0" fontId="18" fillId="9" borderId="1" xfId="0" applyFont="1" applyFill="1" applyBorder="1"/>
    <xf numFmtId="0" fontId="18" fillId="9" borderId="1" xfId="0" applyFont="1" applyFill="1" applyBorder="1" applyAlignment="1">
      <alignment wrapText="1"/>
    </xf>
    <xf numFmtId="0" fontId="22" fillId="0" borderId="0" xfId="0" applyFont="1"/>
    <xf numFmtId="0" fontId="19" fillId="0" borderId="0" xfId="0" applyFont="1" applyAlignment="1">
      <alignment vertical="center" wrapText="1"/>
    </xf>
    <xf numFmtId="164" fontId="6" fillId="4" borderId="1" xfId="0" applyNumberFormat="1" applyFont="1" applyFill="1" applyBorder="1" applyAlignment="1">
      <alignment horizontal="center" vertical="center"/>
    </xf>
    <xf numFmtId="0" fontId="22" fillId="0" borderId="0" xfId="0" applyFont="1" applyAlignment="1">
      <alignment vertical="center"/>
    </xf>
    <xf numFmtId="0" fontId="23" fillId="5" borderId="1" xfId="0" applyFont="1" applyFill="1" applyBorder="1" applyAlignment="1">
      <alignment horizontal="right" vertical="center" wrapText="1"/>
    </xf>
    <xf numFmtId="4" fontId="22" fillId="11" borderId="1" xfId="0" applyNumberFormat="1" applyFont="1" applyFill="1" applyBorder="1" applyAlignment="1">
      <alignment horizontal="center" vertical="center"/>
    </xf>
    <xf numFmtId="4" fontId="23" fillId="11" borderId="1" xfId="0" applyNumberFormat="1" applyFont="1" applyFill="1" applyBorder="1" applyAlignment="1">
      <alignment horizontal="center" vertical="center"/>
    </xf>
    <xf numFmtId="164" fontId="27" fillId="0" borderId="0" xfId="0" applyNumberFormat="1" applyFont="1" applyAlignment="1">
      <alignment vertical="center"/>
    </xf>
    <xf numFmtId="0" fontId="4" fillId="0" borderId="0" xfId="0" applyFont="1" applyAlignment="1">
      <alignment vertical="center" wrapText="1"/>
    </xf>
    <xf numFmtId="4" fontId="4" fillId="0" borderId="0" xfId="0" applyNumberFormat="1" applyFont="1" applyAlignment="1">
      <alignment vertical="center"/>
    </xf>
    <xf numFmtId="4" fontId="22" fillId="0" borderId="0" xfId="0" applyNumberFormat="1" applyFont="1" applyAlignment="1">
      <alignment vertical="center"/>
    </xf>
    <xf numFmtId="164" fontId="6" fillId="3" borderId="1" xfId="0" applyNumberFormat="1" applyFont="1" applyFill="1" applyBorder="1" applyAlignment="1">
      <alignment vertical="center"/>
    </xf>
    <xf numFmtId="164" fontId="23" fillId="5" borderId="1" xfId="0" applyNumberFormat="1" applyFont="1" applyFill="1" applyBorder="1" applyAlignment="1">
      <alignment horizontal="right" vertical="center" wrapText="1"/>
    </xf>
    <xf numFmtId="4" fontId="22" fillId="11" borderId="1" xfId="0" applyNumberFormat="1" applyFont="1" applyFill="1" applyBorder="1" applyAlignment="1" applyProtection="1">
      <alignment vertical="center"/>
      <protection locked="0"/>
    </xf>
    <xf numFmtId="4" fontId="22" fillId="11" borderId="1" xfId="0" applyNumberFormat="1" applyFont="1" applyFill="1" applyBorder="1" applyAlignment="1">
      <alignment vertical="center"/>
    </xf>
    <xf numFmtId="164" fontId="22" fillId="0" borderId="0" xfId="0" applyNumberFormat="1" applyFont="1" applyAlignment="1">
      <alignment horizontal="right" vertical="center"/>
    </xf>
    <xf numFmtId="0" fontId="22" fillId="0" borderId="0" xfId="0" applyFont="1" applyAlignment="1">
      <alignment horizontal="left" vertical="center"/>
    </xf>
    <xf numFmtId="0" fontId="28" fillId="12" borderId="1" xfId="0" applyFont="1" applyFill="1" applyBorder="1" applyAlignment="1">
      <alignment horizontal="center" vertical="center" wrapText="1"/>
    </xf>
    <xf numFmtId="0" fontId="29" fillId="12" borderId="1" xfId="0" applyFont="1" applyFill="1" applyBorder="1" applyAlignment="1">
      <alignment horizontal="center" vertical="center" wrapText="1"/>
    </xf>
    <xf numFmtId="4" fontId="20" fillId="11" borderId="1" xfId="0" applyNumberFormat="1" applyFont="1" applyFill="1" applyBorder="1" applyAlignment="1">
      <alignment vertical="center" wrapText="1"/>
    </xf>
    <xf numFmtId="0" fontId="19" fillId="0" borderId="13" xfId="0" applyFont="1" applyBorder="1" applyAlignment="1">
      <alignment vertical="center" wrapText="1"/>
    </xf>
    <xf numFmtId="0" fontId="20" fillId="0" borderId="0" xfId="0" applyFont="1" applyAlignment="1">
      <alignment vertical="center" wrapText="1"/>
    </xf>
    <xf numFmtId="0" fontId="10" fillId="0" borderId="0" xfId="0" applyFont="1" applyAlignment="1">
      <alignment horizontal="right" vertical="center"/>
    </xf>
    <xf numFmtId="4" fontId="29" fillId="12" borderId="1" xfId="0" applyNumberFormat="1" applyFont="1" applyFill="1" applyBorder="1" applyAlignment="1">
      <alignment horizontal="right" vertical="center" wrapText="1"/>
    </xf>
    <xf numFmtId="4" fontId="19" fillId="11" borderId="0" xfId="0" applyNumberFormat="1" applyFont="1" applyFill="1" applyAlignment="1">
      <alignment vertical="center" wrapText="1"/>
    </xf>
    <xf numFmtId="0" fontId="31" fillId="0" borderId="0" xfId="0" applyFont="1" applyAlignment="1">
      <alignment vertical="center" wrapText="1"/>
    </xf>
    <xf numFmtId="0" fontId="32" fillId="0" borderId="0" xfId="0" applyFont="1" applyAlignment="1">
      <alignment horizontal="right" vertical="center"/>
    </xf>
    <xf numFmtId="4" fontId="20" fillId="0" borderId="1" xfId="0" applyNumberFormat="1" applyFont="1" applyBorder="1" applyAlignment="1">
      <alignment vertical="center" wrapText="1"/>
    </xf>
    <xf numFmtId="0" fontId="33" fillId="0" borderId="0" xfId="0" applyFont="1" applyAlignment="1">
      <alignment vertical="center" wrapText="1"/>
    </xf>
    <xf numFmtId="0" fontId="34" fillId="0" borderId="0" xfId="0" applyFont="1" applyAlignment="1">
      <alignment vertical="center"/>
    </xf>
    <xf numFmtId="0" fontId="35" fillId="0" borderId="0" xfId="0" applyFont="1" applyAlignment="1">
      <alignment vertical="center" wrapText="1"/>
    </xf>
    <xf numFmtId="0" fontId="37" fillId="0" borderId="0" xfId="0" applyFont="1" applyAlignment="1">
      <alignment vertical="center"/>
    </xf>
    <xf numFmtId="0" fontId="36" fillId="0" borderId="0" xfId="0" applyFont="1" applyAlignment="1">
      <alignment horizontal="right" vertical="center" wrapText="1"/>
    </xf>
    <xf numFmtId="4" fontId="36" fillId="0" borderId="0" xfId="0" applyNumberFormat="1" applyFont="1" applyAlignment="1">
      <alignment horizontal="right" vertical="center" wrapText="1"/>
    </xf>
    <xf numFmtId="4" fontId="20" fillId="11" borderId="2" xfId="0" applyNumberFormat="1" applyFont="1" applyFill="1" applyBorder="1" applyAlignment="1">
      <alignment vertical="center" wrapText="1"/>
    </xf>
    <xf numFmtId="4" fontId="20" fillId="11" borderId="15" xfId="0" applyNumberFormat="1" applyFont="1" applyFill="1" applyBorder="1" applyAlignment="1">
      <alignment vertical="center" wrapText="1"/>
    </xf>
    <xf numFmtId="4" fontId="20" fillId="11" borderId="15" xfId="0" applyNumberFormat="1" applyFont="1" applyFill="1" applyBorder="1" applyAlignment="1">
      <alignment horizontal="right" vertical="center" wrapText="1"/>
    </xf>
    <xf numFmtId="4" fontId="20" fillId="11" borderId="5" xfId="0" applyNumberFormat="1" applyFont="1" applyFill="1" applyBorder="1" applyAlignment="1">
      <alignment horizontal="right" vertical="center" wrapText="1"/>
    </xf>
    <xf numFmtId="4" fontId="20" fillId="11" borderId="16" xfId="0" applyNumberFormat="1" applyFont="1" applyFill="1" applyBorder="1" applyAlignment="1">
      <alignment vertical="center" wrapText="1"/>
    </xf>
    <xf numFmtId="4" fontId="20" fillId="11" borderId="17" xfId="0" applyNumberFormat="1" applyFont="1" applyFill="1" applyBorder="1" applyAlignment="1">
      <alignment horizontal="right" vertical="center" wrapText="1"/>
    </xf>
    <xf numFmtId="0" fontId="35" fillId="0" borderId="0" xfId="0" applyFont="1" applyAlignment="1">
      <alignment horizontal="center" vertical="center" wrapText="1"/>
    </xf>
    <xf numFmtId="0" fontId="4" fillId="0" borderId="0" xfId="0" applyFont="1" applyAlignment="1">
      <alignment horizontal="center" vertical="center"/>
    </xf>
    <xf numFmtId="4" fontId="19" fillId="11" borderId="1" xfId="0" applyNumberFormat="1" applyFont="1" applyFill="1" applyBorder="1" applyAlignment="1">
      <alignment vertical="center" wrapText="1"/>
    </xf>
    <xf numFmtId="4" fontId="19" fillId="11" borderId="5" xfId="0" applyNumberFormat="1" applyFont="1" applyFill="1" applyBorder="1" applyAlignment="1">
      <alignment vertical="center" wrapText="1"/>
    </xf>
    <xf numFmtId="0" fontId="22" fillId="0" borderId="0" xfId="0" applyFont="1" applyAlignment="1">
      <alignment vertical="center" wrapText="1"/>
    </xf>
    <xf numFmtId="0" fontId="28" fillId="8" borderId="2" xfId="0" applyFont="1" applyFill="1" applyBorder="1" applyAlignment="1">
      <alignment horizontal="center" vertical="center" wrapText="1"/>
    </xf>
    <xf numFmtId="0" fontId="16" fillId="0" borderId="0" xfId="0" applyFont="1"/>
    <xf numFmtId="4" fontId="20" fillId="14" borderId="15" xfId="0" applyNumberFormat="1" applyFont="1" applyFill="1" applyBorder="1" applyAlignment="1">
      <alignment vertical="center" wrapText="1"/>
    </xf>
    <xf numFmtId="4" fontId="20" fillId="14" borderId="1" xfId="0" applyNumberFormat="1" applyFont="1" applyFill="1" applyBorder="1" applyAlignment="1">
      <alignment vertical="center" wrapText="1"/>
    </xf>
    <xf numFmtId="4" fontId="20" fillId="14" borderId="5" xfId="0" applyNumberFormat="1" applyFont="1" applyFill="1" applyBorder="1" applyAlignment="1">
      <alignment vertical="center" wrapText="1"/>
    </xf>
    <xf numFmtId="4" fontId="20" fillId="14" borderId="2" xfId="0" applyNumberFormat="1" applyFont="1" applyFill="1" applyBorder="1" applyAlignment="1">
      <alignment vertical="center" wrapText="1"/>
    </xf>
    <xf numFmtId="4" fontId="20" fillId="14" borderId="14" xfId="0" applyNumberFormat="1" applyFont="1" applyFill="1" applyBorder="1" applyAlignment="1">
      <alignment vertical="center" wrapText="1"/>
    </xf>
    <xf numFmtId="4" fontId="20" fillId="0" borderId="15" xfId="0" applyNumberFormat="1" applyFont="1" applyBorder="1" applyAlignment="1">
      <alignment vertical="center" wrapText="1"/>
    </xf>
    <xf numFmtId="4" fontId="19" fillId="0" borderId="1" xfId="0" applyNumberFormat="1" applyFont="1" applyBorder="1" applyAlignment="1">
      <alignment vertical="center" wrapText="1"/>
    </xf>
    <xf numFmtId="4" fontId="19" fillId="0" borderId="5" xfId="0" applyNumberFormat="1" applyFont="1" applyBorder="1" applyAlignment="1">
      <alignment vertical="center" wrapText="1"/>
    </xf>
    <xf numFmtId="4" fontId="19" fillId="0" borderId="16" xfId="0" applyNumberFormat="1" applyFont="1" applyBorder="1" applyAlignment="1">
      <alignment vertical="center" wrapText="1"/>
    </xf>
    <xf numFmtId="4" fontId="19" fillId="0" borderId="17" xfId="0" applyNumberFormat="1" applyFont="1" applyBorder="1" applyAlignment="1">
      <alignment vertical="center" wrapText="1"/>
    </xf>
    <xf numFmtId="4" fontId="19" fillId="14" borderId="1" xfId="0" applyNumberFormat="1" applyFont="1" applyFill="1" applyBorder="1" applyAlignment="1">
      <alignment vertical="center" wrapText="1"/>
    </xf>
    <xf numFmtId="4" fontId="19" fillId="14" borderId="2" xfId="0" applyNumberFormat="1" applyFont="1" applyFill="1" applyBorder="1" applyAlignment="1">
      <alignment vertical="center" wrapText="1"/>
    </xf>
    <xf numFmtId="4" fontId="19" fillId="11" borderId="15" xfId="0" applyNumberFormat="1" applyFont="1" applyFill="1" applyBorder="1" applyAlignment="1">
      <alignment vertical="center" wrapText="1"/>
    </xf>
    <xf numFmtId="4" fontId="19" fillId="11" borderId="16" xfId="0" applyNumberFormat="1" applyFont="1" applyFill="1" applyBorder="1" applyAlignment="1">
      <alignment vertical="center" wrapText="1"/>
    </xf>
    <xf numFmtId="4" fontId="19" fillId="11" borderId="1" xfId="0" applyNumberFormat="1" applyFont="1" applyFill="1" applyBorder="1" applyAlignment="1">
      <alignment vertical="center"/>
    </xf>
    <xf numFmtId="4" fontId="29" fillId="8" borderId="1" xfId="0" applyNumberFormat="1" applyFont="1" applyFill="1" applyBorder="1" applyAlignment="1">
      <alignment horizontal="right" vertical="center" wrapText="1"/>
    </xf>
    <xf numFmtId="0" fontId="35" fillId="0" borderId="1" xfId="0" applyFont="1" applyBorder="1" applyAlignment="1" applyProtection="1">
      <alignment horizontal="center" vertical="center" wrapText="1"/>
      <protection locked="0"/>
    </xf>
    <xf numFmtId="4" fontId="19" fillId="14" borderId="15" xfId="0" applyNumberFormat="1" applyFont="1" applyFill="1" applyBorder="1" applyAlignment="1">
      <alignment vertical="center" wrapText="1"/>
    </xf>
    <xf numFmtId="0" fontId="45" fillId="0" borderId="1" xfId="0" applyFont="1" applyBorder="1" applyAlignment="1" applyProtection="1">
      <alignment horizontal="center" vertical="center" wrapText="1"/>
      <protection locked="0"/>
    </xf>
    <xf numFmtId="0" fontId="23" fillId="0" borderId="1" xfId="0" applyFont="1" applyBorder="1" applyAlignment="1">
      <alignment vertical="center" wrapText="1"/>
    </xf>
    <xf numFmtId="0" fontId="23" fillId="0" borderId="1" xfId="0" applyFont="1" applyBorder="1" applyAlignment="1">
      <alignment vertical="center"/>
    </xf>
    <xf numFmtId="0" fontId="22" fillId="0" borderId="1" xfId="0" applyFont="1" applyBorder="1" applyAlignment="1">
      <alignment vertical="center" wrapText="1"/>
    </xf>
    <xf numFmtId="0" fontId="22" fillId="0" borderId="1" xfId="0" applyFont="1" applyBorder="1" applyAlignment="1">
      <alignment vertical="center"/>
    </xf>
    <xf numFmtId="0" fontId="46" fillId="10" borderId="1" xfId="0" applyFont="1" applyFill="1" applyBorder="1" applyAlignment="1">
      <alignment horizontal="center" vertical="center" wrapText="1"/>
    </xf>
    <xf numFmtId="0" fontId="0" fillId="0" borderId="0" xfId="0" applyAlignment="1">
      <alignment horizontal="left" vertical="center"/>
    </xf>
    <xf numFmtId="0" fontId="20" fillId="14" borderId="1" xfId="0" applyFont="1" applyFill="1" applyBorder="1" applyAlignment="1">
      <alignment vertical="center"/>
    </xf>
    <xf numFmtId="4" fontId="19" fillId="2" borderId="1" xfId="0" applyNumberFormat="1" applyFont="1" applyFill="1" applyBorder="1" applyAlignment="1">
      <alignment vertical="center" wrapText="1"/>
    </xf>
    <xf numFmtId="4" fontId="20" fillId="2" borderId="1" xfId="0" applyNumberFormat="1" applyFont="1" applyFill="1" applyBorder="1" applyAlignment="1">
      <alignment vertical="center" wrapText="1"/>
    </xf>
    <xf numFmtId="4" fontId="19" fillId="17" borderId="5" xfId="0" applyNumberFormat="1" applyFont="1" applyFill="1" applyBorder="1" applyAlignment="1">
      <alignment vertical="center"/>
    </xf>
    <xf numFmtId="4" fontId="19" fillId="17" borderId="1" xfId="0" applyNumberFormat="1" applyFont="1" applyFill="1" applyBorder="1" applyAlignment="1">
      <alignment vertical="center"/>
    </xf>
    <xf numFmtId="4" fontId="19" fillId="17" borderId="2" xfId="0" applyNumberFormat="1" applyFont="1" applyFill="1" applyBorder="1" applyAlignment="1">
      <alignment vertical="center"/>
    </xf>
    <xf numFmtId="4" fontId="27" fillId="12" borderId="1" xfId="0" applyNumberFormat="1" applyFont="1" applyFill="1" applyBorder="1" applyAlignment="1">
      <alignment horizontal="right" vertical="center" wrapText="1"/>
    </xf>
    <xf numFmtId="0" fontId="48" fillId="0" borderId="0" xfId="0" applyFont="1" applyAlignment="1">
      <alignment vertical="center" wrapText="1"/>
    </xf>
    <xf numFmtId="0" fontId="20" fillId="14" borderId="1" xfId="0" applyFont="1" applyFill="1" applyBorder="1" applyAlignment="1" applyProtection="1">
      <alignment vertical="center"/>
      <protection locked="0"/>
    </xf>
    <xf numFmtId="0" fontId="20" fillId="14" borderId="2" xfId="0" applyFont="1" applyFill="1" applyBorder="1" applyAlignment="1" applyProtection="1">
      <alignment vertical="center"/>
      <protection locked="0"/>
    </xf>
    <xf numFmtId="0" fontId="20" fillId="0" borderId="25" xfId="0" applyFont="1" applyBorder="1" applyAlignment="1" applyProtection="1">
      <alignment vertical="center"/>
      <protection locked="0"/>
    </xf>
    <xf numFmtId="0" fontId="20" fillId="0" borderId="26" xfId="0" applyFont="1" applyBorder="1" applyAlignment="1" applyProtection="1">
      <alignment vertical="center"/>
      <protection locked="0"/>
    </xf>
    <xf numFmtId="0" fontId="20" fillId="0" borderId="26" xfId="0" applyFont="1" applyBorder="1" applyAlignment="1">
      <alignment vertical="center"/>
    </xf>
    <xf numFmtId="0" fontId="20" fillId="0" borderId="27" xfId="0" applyFont="1" applyBorder="1" applyAlignment="1" applyProtection="1">
      <alignment vertical="center"/>
      <protection locked="0"/>
    </xf>
    <xf numFmtId="0" fontId="20" fillId="14" borderId="26" xfId="0" applyFont="1" applyFill="1" applyBorder="1" applyAlignment="1">
      <alignment vertical="center"/>
    </xf>
    <xf numFmtId="0" fontId="40" fillId="14" borderId="28" xfId="0" applyFont="1" applyFill="1" applyBorder="1" applyAlignment="1">
      <alignment vertical="center"/>
    </xf>
    <xf numFmtId="0" fontId="20" fillId="0" borderId="27" xfId="0" applyFont="1" applyBorder="1" applyAlignment="1">
      <alignment vertical="center"/>
    </xf>
    <xf numFmtId="0" fontId="40" fillId="14" borderId="26" xfId="0" applyFont="1" applyFill="1" applyBorder="1" applyAlignment="1">
      <alignment vertical="center"/>
    </xf>
    <xf numFmtId="0" fontId="42" fillId="0" borderId="0" xfId="0" applyFont="1" applyAlignment="1">
      <alignment vertical="center" wrapText="1"/>
    </xf>
    <xf numFmtId="0" fontId="46" fillId="0" borderId="0" xfId="0" applyFont="1" applyAlignment="1">
      <alignment horizontal="right" vertical="center" wrapText="1"/>
    </xf>
    <xf numFmtId="0" fontId="21" fillId="0" borderId="1" xfId="0" applyFont="1" applyBorder="1" applyAlignment="1" applyProtection="1">
      <alignment horizontal="center" vertical="center" wrapText="1"/>
      <protection locked="0"/>
    </xf>
    <xf numFmtId="0" fontId="21" fillId="2" borderId="1" xfId="0" applyFont="1" applyFill="1" applyBorder="1" applyAlignment="1" applyProtection="1">
      <alignment horizontal="center" vertical="center" wrapText="1"/>
      <protection locked="0"/>
    </xf>
    <xf numFmtId="0" fontId="49" fillId="0" borderId="0" xfId="0" applyFont="1" applyAlignment="1">
      <alignment horizontal="right" vertical="center" wrapText="1"/>
    </xf>
    <xf numFmtId="0" fontId="21" fillId="0" borderId="15" xfId="0" applyFont="1" applyBorder="1" applyAlignment="1" applyProtection="1">
      <alignment horizontal="center" vertical="center" wrapText="1"/>
      <protection locked="0"/>
    </xf>
    <xf numFmtId="0" fontId="21" fillId="0" borderId="16" xfId="0" applyFont="1" applyBorder="1" applyAlignment="1" applyProtection="1">
      <alignment horizontal="center" vertical="center" wrapText="1"/>
      <protection locked="0"/>
    </xf>
    <xf numFmtId="0" fontId="42" fillId="0" borderId="0" xfId="0" applyFont="1" applyAlignment="1">
      <alignment horizontal="center" vertical="center"/>
    </xf>
    <xf numFmtId="0" fontId="42" fillId="2" borderId="1" xfId="0" applyFont="1" applyFill="1" applyBorder="1" applyAlignment="1" applyProtection="1">
      <alignment horizontal="center" vertical="center" wrapText="1"/>
      <protection locked="0"/>
    </xf>
    <xf numFmtId="0" fontId="42" fillId="0" borderId="1" xfId="0" applyFont="1" applyBorder="1" applyAlignment="1" applyProtection="1">
      <alignment horizontal="center" vertical="center" wrapText="1"/>
      <protection locked="0"/>
    </xf>
    <xf numFmtId="0" fontId="42" fillId="0" borderId="0" xfId="0" applyFont="1" applyAlignment="1">
      <alignment vertical="center"/>
    </xf>
    <xf numFmtId="0" fontId="21" fillId="14" borderId="15" xfId="0" applyFont="1" applyFill="1" applyBorder="1" applyAlignment="1" applyProtection="1">
      <alignment horizontal="center" vertical="center" wrapText="1"/>
      <protection locked="0"/>
    </xf>
    <xf numFmtId="0" fontId="42" fillId="14" borderId="1" xfId="0" applyFont="1" applyFill="1" applyBorder="1" applyAlignment="1" applyProtection="1">
      <alignment horizontal="center" vertical="center" wrapText="1"/>
      <protection locked="0"/>
    </xf>
    <xf numFmtId="0" fontId="42" fillId="14" borderId="2" xfId="0" applyFont="1" applyFill="1" applyBorder="1" applyAlignment="1" applyProtection="1">
      <alignment horizontal="center" vertical="center" wrapText="1"/>
      <protection locked="0"/>
    </xf>
    <xf numFmtId="0" fontId="42" fillId="0" borderId="15" xfId="0" applyFont="1" applyBorder="1" applyAlignment="1" applyProtection="1">
      <alignment horizontal="center" vertical="center" wrapText="1"/>
      <protection locked="0"/>
    </xf>
    <xf numFmtId="0" fontId="42" fillId="0" borderId="16" xfId="0" applyFont="1" applyBorder="1" applyAlignment="1" applyProtection="1">
      <alignment horizontal="center" vertical="center" wrapText="1"/>
      <protection locked="0"/>
    </xf>
    <xf numFmtId="0" fontId="42" fillId="14" borderId="15" xfId="0" applyFont="1" applyFill="1" applyBorder="1" applyAlignment="1" applyProtection="1">
      <alignment horizontal="center" vertical="center" wrapText="1"/>
      <protection locked="0"/>
    </xf>
    <xf numFmtId="0" fontId="42" fillId="17" borderId="5" xfId="0" applyFont="1" applyFill="1" applyBorder="1" applyAlignment="1" applyProtection="1">
      <alignment horizontal="center" vertical="center" wrapText="1"/>
      <protection locked="0"/>
    </xf>
    <xf numFmtId="0" fontId="42" fillId="17" borderId="1" xfId="0" applyFont="1" applyFill="1" applyBorder="1" applyAlignment="1" applyProtection="1">
      <alignment horizontal="center" vertical="center" wrapText="1"/>
      <protection locked="0"/>
    </xf>
    <xf numFmtId="0" fontId="42" fillId="17" borderId="2" xfId="0" applyFont="1" applyFill="1" applyBorder="1" applyAlignment="1" applyProtection="1">
      <alignment horizontal="center" vertical="center" wrapText="1"/>
      <protection locked="0"/>
    </xf>
    <xf numFmtId="0" fontId="19" fillId="0" borderId="0" xfId="0" applyFont="1" applyAlignment="1">
      <alignment vertical="center"/>
    </xf>
    <xf numFmtId="0" fontId="6" fillId="4" borderId="1" xfId="0" applyFont="1" applyFill="1" applyBorder="1" applyAlignment="1">
      <alignment horizontal="right" vertical="center"/>
    </xf>
    <xf numFmtId="0" fontId="23" fillId="5" borderId="1" xfId="0" applyFont="1" applyFill="1" applyBorder="1" applyAlignment="1">
      <alignment horizontal="right" vertical="center"/>
    </xf>
    <xf numFmtId="0" fontId="26" fillId="5" borderId="1" xfId="0" applyFont="1" applyFill="1" applyBorder="1" applyAlignment="1">
      <alignment horizontal="right" vertical="center"/>
    </xf>
    <xf numFmtId="0" fontId="10" fillId="0" borderId="4" xfId="0" applyFont="1" applyBorder="1" applyAlignment="1">
      <alignment horizontal="right" vertical="center"/>
    </xf>
    <xf numFmtId="0" fontId="36" fillId="0" borderId="0" xfId="0" applyFont="1" applyAlignment="1">
      <alignment horizontal="right" vertical="center"/>
    </xf>
    <xf numFmtId="0" fontId="20" fillId="17" borderId="5" xfId="0" applyFont="1" applyFill="1" applyBorder="1" applyAlignment="1" applyProtection="1">
      <alignment vertical="center"/>
      <protection locked="0"/>
    </xf>
    <xf numFmtId="0" fontId="20" fillId="17" borderId="1" xfId="0" applyFont="1" applyFill="1" applyBorder="1" applyAlignment="1" applyProtection="1">
      <alignment vertical="center"/>
      <protection locked="0"/>
    </xf>
    <xf numFmtId="0" fontId="20" fillId="17" borderId="2" xfId="0" applyFont="1" applyFill="1" applyBorder="1" applyAlignment="1" applyProtection="1">
      <alignment vertical="center"/>
      <protection locked="0"/>
    </xf>
    <xf numFmtId="0" fontId="21" fillId="0" borderId="2" xfId="0" applyFont="1" applyBorder="1" applyAlignment="1" applyProtection="1">
      <alignment horizontal="center" vertical="center" wrapText="1"/>
      <protection locked="0"/>
    </xf>
    <xf numFmtId="4" fontId="20" fillId="11" borderId="14" xfId="0" applyNumberFormat="1" applyFont="1" applyFill="1" applyBorder="1" applyAlignment="1">
      <alignment horizontal="right" vertical="center" wrapText="1"/>
    </xf>
    <xf numFmtId="4" fontId="20" fillId="2" borderId="1" xfId="0" applyNumberFormat="1" applyFont="1" applyFill="1" applyBorder="1" applyAlignment="1">
      <alignment horizontal="right" vertical="center" wrapText="1"/>
    </xf>
    <xf numFmtId="0" fontId="27" fillId="0" borderId="4" xfId="0" applyFont="1" applyBorder="1" applyAlignment="1">
      <alignment vertical="center"/>
    </xf>
    <xf numFmtId="4" fontId="20" fillId="11" borderId="1" xfId="0" applyNumberFormat="1" applyFont="1" applyFill="1" applyBorder="1" applyAlignment="1">
      <alignment horizontal="center" vertical="center" wrapText="1"/>
    </xf>
    <xf numFmtId="0" fontId="20" fillId="0" borderId="1" xfId="0" applyFont="1" applyBorder="1" applyAlignment="1" applyProtection="1">
      <alignment horizontal="center" vertical="center" wrapText="1"/>
      <protection locked="0"/>
    </xf>
    <xf numFmtId="4" fontId="20" fillId="11" borderId="1" xfId="0" applyNumberFormat="1" applyFont="1" applyFill="1" applyBorder="1" applyAlignment="1">
      <alignment vertical="center"/>
    </xf>
    <xf numFmtId="0" fontId="19" fillId="0" borderId="0" xfId="0" applyFont="1" applyAlignment="1">
      <alignment horizontal="center" vertical="center" wrapText="1"/>
    </xf>
    <xf numFmtId="0" fontId="22" fillId="0" borderId="0" xfId="0" applyFont="1" applyAlignment="1">
      <alignment horizontal="center" vertical="center"/>
    </xf>
    <xf numFmtId="0" fontId="20" fillId="11" borderId="1" xfId="0" applyFont="1" applyFill="1" applyBorder="1" applyAlignment="1" applyProtection="1">
      <alignment horizontal="center" vertical="center" wrapText="1"/>
      <protection locked="0"/>
    </xf>
    <xf numFmtId="0" fontId="20" fillId="2" borderId="1" xfId="0" applyFont="1" applyFill="1" applyBorder="1" applyAlignment="1" applyProtection="1">
      <alignment horizontal="center" vertical="center" wrapText="1"/>
      <protection locked="0"/>
    </xf>
    <xf numFmtId="0" fontId="36" fillId="0" borderId="0" xfId="0" applyFont="1" applyAlignment="1">
      <alignment horizontal="center" vertical="center" wrapText="1"/>
    </xf>
    <xf numFmtId="0" fontId="20" fillId="11" borderId="15" xfId="0" applyFont="1" applyFill="1" applyBorder="1" applyAlignment="1" applyProtection="1">
      <alignment horizontal="center" vertical="center" wrapText="1"/>
      <protection locked="0"/>
    </xf>
    <xf numFmtId="0" fontId="20" fillId="11" borderId="17" xfId="0" applyFont="1" applyFill="1" applyBorder="1" applyAlignment="1" applyProtection="1">
      <alignment horizontal="center" vertical="center" wrapText="1"/>
      <protection locked="0"/>
    </xf>
    <xf numFmtId="0" fontId="20" fillId="11" borderId="5" xfId="0" applyFont="1" applyFill="1" applyBorder="1" applyAlignment="1" applyProtection="1">
      <alignment horizontal="center" vertical="center" wrapText="1"/>
      <protection locked="0"/>
    </xf>
    <xf numFmtId="0" fontId="20" fillId="11" borderId="2" xfId="0" applyFont="1" applyFill="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protection locked="0"/>
    </xf>
    <xf numFmtId="0" fontId="19" fillId="11" borderId="5" xfId="0" applyFont="1" applyFill="1" applyBorder="1" applyAlignment="1" applyProtection="1">
      <alignment horizontal="center" vertical="center" wrapText="1"/>
      <protection locked="0"/>
    </xf>
    <xf numFmtId="0" fontId="19" fillId="11" borderId="1" xfId="0" applyFont="1" applyFill="1" applyBorder="1" applyAlignment="1" applyProtection="1">
      <alignment horizontal="center" vertical="center" wrapText="1"/>
      <protection locked="0"/>
    </xf>
    <xf numFmtId="0" fontId="20" fillId="14" borderId="1" xfId="0" applyFont="1" applyFill="1" applyBorder="1" applyAlignment="1" applyProtection="1">
      <alignment horizontal="center" vertical="center" wrapText="1"/>
      <protection locked="0"/>
    </xf>
    <xf numFmtId="0" fontId="20" fillId="14" borderId="2" xfId="0" applyFont="1" applyFill="1" applyBorder="1" applyAlignment="1" applyProtection="1">
      <alignment horizontal="center" vertical="center" wrapText="1"/>
      <protection locked="0"/>
    </xf>
    <xf numFmtId="0" fontId="20" fillId="0" borderId="15" xfId="0" applyFont="1" applyBorder="1" applyAlignment="1" applyProtection="1">
      <alignment horizontal="center" vertical="center" wrapText="1"/>
      <protection locked="0"/>
    </xf>
    <xf numFmtId="0" fontId="35" fillId="0" borderId="16" xfId="0" applyFont="1" applyBorder="1" applyAlignment="1" applyProtection="1">
      <alignment horizontal="center" vertical="center" wrapText="1"/>
      <protection locked="0"/>
    </xf>
    <xf numFmtId="4" fontId="20" fillId="11" borderId="1" xfId="0" applyNumberFormat="1" applyFont="1" applyFill="1" applyBorder="1" applyAlignment="1" applyProtection="1">
      <alignment horizontal="center" vertical="center" wrapText="1"/>
      <protection locked="0"/>
    </xf>
    <xf numFmtId="4" fontId="20" fillId="0" borderId="1" xfId="0" applyNumberFormat="1" applyFont="1" applyBorder="1" applyAlignment="1" applyProtection="1">
      <alignment horizontal="center" vertical="center" wrapText="1"/>
      <protection locked="0"/>
    </xf>
    <xf numFmtId="4" fontId="20" fillId="2" borderId="1" xfId="0" applyNumberFormat="1" applyFont="1" applyFill="1" applyBorder="1" applyAlignment="1" applyProtection="1">
      <alignment horizontal="center" vertical="center" wrapText="1"/>
      <protection locked="0"/>
    </xf>
    <xf numFmtId="4" fontId="20" fillId="11" borderId="15" xfId="0" applyNumberFormat="1" applyFont="1" applyFill="1" applyBorder="1" applyAlignment="1" applyProtection="1">
      <alignment horizontal="center" vertical="center" wrapText="1"/>
      <protection locked="0"/>
    </xf>
    <xf numFmtId="4" fontId="20" fillId="11" borderId="17" xfId="0" applyNumberFormat="1" applyFont="1" applyFill="1" applyBorder="1" applyAlignment="1" applyProtection="1">
      <alignment horizontal="center" vertical="center" wrapText="1"/>
      <protection locked="0"/>
    </xf>
    <xf numFmtId="4" fontId="20" fillId="11" borderId="5" xfId="0" applyNumberFormat="1" applyFont="1" applyFill="1" applyBorder="1" applyAlignment="1" applyProtection="1">
      <alignment horizontal="center" vertical="center" wrapText="1"/>
      <protection locked="0"/>
    </xf>
    <xf numFmtId="4" fontId="20" fillId="11" borderId="2" xfId="0" applyNumberFormat="1" applyFont="1" applyFill="1" applyBorder="1" applyAlignment="1" applyProtection="1">
      <alignment horizontal="center" vertical="center" wrapText="1"/>
      <protection locked="0"/>
    </xf>
    <xf numFmtId="4" fontId="19" fillId="2" borderId="1" xfId="0" applyNumberFormat="1" applyFont="1" applyFill="1" applyBorder="1" applyAlignment="1" applyProtection="1">
      <alignment horizontal="center" vertical="center" wrapText="1"/>
      <protection locked="0"/>
    </xf>
    <xf numFmtId="4" fontId="19" fillId="11" borderId="5" xfId="0" applyNumberFormat="1" applyFont="1" applyFill="1" applyBorder="1" applyAlignment="1" applyProtection="1">
      <alignment horizontal="center" vertical="center" wrapText="1"/>
      <protection locked="0"/>
    </xf>
    <xf numFmtId="4" fontId="19" fillId="11" borderId="1" xfId="0" applyNumberFormat="1" applyFont="1" applyFill="1" applyBorder="1" applyAlignment="1" applyProtection="1">
      <alignment horizontal="center" vertical="center" wrapText="1"/>
      <protection locked="0"/>
    </xf>
    <xf numFmtId="4" fontId="20" fillId="14" borderId="1" xfId="0" applyNumberFormat="1" applyFont="1" applyFill="1" applyBorder="1" applyAlignment="1" applyProtection="1">
      <alignment horizontal="center" vertical="center" wrapText="1"/>
      <protection locked="0"/>
    </xf>
    <xf numFmtId="4" fontId="20" fillId="14" borderId="2" xfId="0" applyNumberFormat="1" applyFont="1" applyFill="1" applyBorder="1" applyAlignment="1" applyProtection="1">
      <alignment horizontal="center" vertical="center" wrapText="1"/>
      <protection locked="0"/>
    </xf>
    <xf numFmtId="4" fontId="20" fillId="0" borderId="15" xfId="0" applyNumberFormat="1" applyFont="1" applyBorder="1" applyAlignment="1" applyProtection="1">
      <alignment horizontal="center" vertical="center" wrapText="1"/>
      <protection locked="0"/>
    </xf>
    <xf numFmtId="4" fontId="35" fillId="0" borderId="1" xfId="0" applyNumberFormat="1" applyFont="1" applyBorder="1" applyAlignment="1" applyProtection="1">
      <alignment horizontal="center" vertical="center" wrapText="1"/>
      <protection locked="0"/>
    </xf>
    <xf numFmtId="4" fontId="35" fillId="0" borderId="16" xfId="0" applyNumberFormat="1" applyFont="1" applyBorder="1" applyAlignment="1" applyProtection="1">
      <alignment horizontal="center" vertical="center" wrapText="1"/>
      <protection locked="0"/>
    </xf>
    <xf numFmtId="0" fontId="27" fillId="8" borderId="2" xfId="0" applyFont="1" applyFill="1" applyBorder="1" applyAlignment="1">
      <alignment vertical="center" wrapText="1"/>
    </xf>
    <xf numFmtId="0" fontId="6" fillId="12" borderId="25" xfId="0" applyFont="1" applyFill="1" applyBorder="1" applyAlignment="1">
      <alignment horizontal="left" vertical="center" wrapText="1"/>
    </xf>
    <xf numFmtId="0" fontId="28" fillId="12" borderId="15" xfId="0" applyFont="1" applyFill="1" applyBorder="1" applyAlignment="1">
      <alignment horizontal="center" vertical="center" wrapText="1"/>
    </xf>
    <xf numFmtId="0" fontId="29" fillId="12" borderId="15" xfId="0" applyFont="1" applyFill="1" applyBorder="1" applyAlignment="1">
      <alignment horizontal="center" vertical="center" wrapText="1"/>
    </xf>
    <xf numFmtId="0" fontId="20" fillId="14" borderId="38" xfId="0" applyFont="1" applyFill="1" applyBorder="1" applyAlignment="1">
      <alignment vertical="center"/>
    </xf>
    <xf numFmtId="0" fontId="6" fillId="12" borderId="25" xfId="0" applyFont="1" applyFill="1" applyBorder="1" applyAlignment="1">
      <alignment vertical="center" wrapText="1"/>
    </xf>
    <xf numFmtId="0" fontId="19" fillId="14" borderId="26" xfId="0" applyFont="1" applyFill="1" applyBorder="1" applyAlignment="1">
      <alignment vertical="center"/>
    </xf>
    <xf numFmtId="0" fontId="20" fillId="14" borderId="26" xfId="0" applyFont="1" applyFill="1" applyBorder="1" applyAlignment="1">
      <alignment vertical="center" wrapText="1"/>
    </xf>
    <xf numFmtId="0" fontId="20" fillId="2" borderId="26" xfId="0" applyFont="1" applyFill="1" applyBorder="1" applyAlignment="1" applyProtection="1">
      <alignment vertical="center"/>
      <protection locked="0"/>
    </xf>
    <xf numFmtId="4" fontId="29" fillId="12" borderId="16" xfId="0" applyNumberFormat="1" applyFont="1" applyFill="1" applyBorder="1" applyAlignment="1">
      <alignment horizontal="right" vertical="center" wrapText="1"/>
    </xf>
    <xf numFmtId="0" fontId="6" fillId="12" borderId="25" xfId="0" applyFont="1" applyFill="1" applyBorder="1" applyAlignment="1">
      <alignment vertical="center"/>
    </xf>
    <xf numFmtId="0" fontId="20" fillId="14" borderId="25" xfId="0" applyFont="1" applyFill="1" applyBorder="1" applyAlignment="1">
      <alignment vertical="center" wrapText="1"/>
    </xf>
    <xf numFmtId="0" fontId="20" fillId="14" borderId="28" xfId="0" applyFont="1" applyFill="1" applyBorder="1" applyAlignment="1">
      <alignment horizontal="left" vertical="center"/>
    </xf>
    <xf numFmtId="0" fontId="20" fillId="14" borderId="28" xfId="0" applyFont="1" applyFill="1" applyBorder="1" applyAlignment="1">
      <alignment vertical="center"/>
    </xf>
    <xf numFmtId="0" fontId="6" fillId="12" borderId="26" xfId="0" applyFont="1" applyFill="1" applyBorder="1" applyAlignment="1">
      <alignment vertical="center"/>
    </xf>
    <xf numFmtId="0" fontId="6" fillId="7" borderId="25" xfId="0" applyFont="1" applyFill="1" applyBorder="1" applyAlignment="1">
      <alignment vertical="center"/>
    </xf>
    <xf numFmtId="0" fontId="28" fillId="8" borderId="15" xfId="0" applyFont="1" applyFill="1" applyBorder="1" applyAlignment="1">
      <alignment horizontal="center" vertical="center" wrapText="1"/>
    </xf>
    <xf numFmtId="0" fontId="28" fillId="8" borderId="45" xfId="0" applyFont="1" applyFill="1" applyBorder="1" applyAlignment="1">
      <alignment horizontal="center" vertical="center" wrapText="1"/>
    </xf>
    <xf numFmtId="0" fontId="20" fillId="5" borderId="26" xfId="0" applyFont="1" applyFill="1" applyBorder="1" applyAlignment="1">
      <alignment vertical="center"/>
    </xf>
    <xf numFmtId="4" fontId="27" fillId="12" borderId="16" xfId="0" applyNumberFormat="1" applyFont="1" applyFill="1" applyBorder="1" applyAlignment="1">
      <alignment horizontal="right" vertical="center" wrapText="1"/>
    </xf>
    <xf numFmtId="0" fontId="10" fillId="10" borderId="26" xfId="0" applyFont="1" applyFill="1" applyBorder="1" applyAlignment="1">
      <alignment vertical="center"/>
    </xf>
    <xf numFmtId="0" fontId="19" fillId="14" borderId="26" xfId="0" applyFont="1" applyFill="1" applyBorder="1" applyAlignment="1" applyProtection="1">
      <alignment vertical="center"/>
      <protection locked="0"/>
    </xf>
    <xf numFmtId="0" fontId="19" fillId="14" borderId="27" xfId="0" applyFont="1" applyFill="1" applyBorder="1" applyAlignment="1" applyProtection="1">
      <alignment vertical="center"/>
      <protection locked="0"/>
    </xf>
    <xf numFmtId="0" fontId="45" fillId="0" borderId="16" xfId="0" applyFont="1" applyBorder="1" applyAlignment="1" applyProtection="1">
      <alignment horizontal="center" vertical="center" wrapText="1"/>
      <protection locked="0"/>
    </xf>
    <xf numFmtId="0" fontId="19" fillId="11" borderId="16" xfId="0" applyFont="1" applyFill="1" applyBorder="1" applyAlignment="1" applyProtection="1">
      <alignment horizontal="center" vertical="center" wrapText="1"/>
      <protection locked="0"/>
    </xf>
    <xf numFmtId="0" fontId="42" fillId="0" borderId="8" xfId="0" applyFont="1" applyBorder="1" applyAlignment="1" applyProtection="1">
      <alignment horizontal="center" vertical="center" wrapText="1"/>
      <protection locked="0"/>
    </xf>
    <xf numFmtId="0" fontId="20" fillId="0" borderId="46" xfId="0" applyFont="1" applyBorder="1" applyAlignment="1">
      <alignment vertical="center"/>
    </xf>
    <xf numFmtId="0" fontId="20" fillId="0" borderId="38" xfId="0" applyFont="1" applyBorder="1" applyAlignment="1">
      <alignment vertical="center"/>
    </xf>
    <xf numFmtId="0" fontId="19" fillId="5" borderId="28" xfId="0" applyFont="1" applyFill="1" applyBorder="1" applyAlignment="1">
      <alignment vertical="center"/>
    </xf>
    <xf numFmtId="0" fontId="42" fillId="0" borderId="2" xfId="0" applyFont="1" applyBorder="1" applyAlignment="1" applyProtection="1">
      <alignment horizontal="center" vertical="center" wrapText="1"/>
      <protection locked="0"/>
    </xf>
    <xf numFmtId="4" fontId="19" fillId="11" borderId="2" xfId="0" applyNumberFormat="1" applyFont="1" applyFill="1" applyBorder="1" applyAlignment="1">
      <alignment vertical="center"/>
    </xf>
    <xf numFmtId="4" fontId="29" fillId="8" borderId="5" xfId="0" applyNumberFormat="1" applyFont="1" applyFill="1" applyBorder="1" applyAlignment="1">
      <alignment horizontal="right" vertical="center" wrapText="1"/>
    </xf>
    <xf numFmtId="0" fontId="42" fillId="17" borderId="15" xfId="0" applyFont="1" applyFill="1" applyBorder="1" applyAlignment="1" applyProtection="1">
      <alignment horizontal="center" vertical="center" wrapText="1"/>
      <protection locked="0"/>
    </xf>
    <xf numFmtId="4" fontId="19" fillId="17" borderId="15" xfId="0" applyNumberFormat="1" applyFont="1" applyFill="1" applyBorder="1" applyAlignment="1">
      <alignment vertical="center"/>
    </xf>
    <xf numFmtId="0" fontId="42" fillId="17" borderId="16" xfId="0" applyFont="1" applyFill="1" applyBorder="1" applyAlignment="1" applyProtection="1">
      <alignment horizontal="center" vertical="center" wrapText="1"/>
      <protection locked="0"/>
    </xf>
    <xf numFmtId="4" fontId="19" fillId="17" borderId="16" xfId="0" applyNumberFormat="1" applyFont="1" applyFill="1" applyBorder="1" applyAlignment="1">
      <alignment vertical="center"/>
    </xf>
    <xf numFmtId="0" fontId="20" fillId="14" borderId="15" xfId="0" applyFont="1" applyFill="1" applyBorder="1" applyAlignment="1" applyProtection="1">
      <alignment horizontal="center" vertical="center" wrapText="1"/>
      <protection locked="0"/>
    </xf>
    <xf numFmtId="4" fontId="20" fillId="14" borderId="15" xfId="0" applyNumberFormat="1" applyFont="1" applyFill="1" applyBorder="1" applyAlignment="1" applyProtection="1">
      <alignment horizontal="center" vertical="center" wrapText="1"/>
      <protection locked="0"/>
    </xf>
    <xf numFmtId="0" fontId="20" fillId="0" borderId="16" xfId="0" applyFont="1" applyBorder="1" applyAlignment="1" applyProtection="1">
      <alignment horizontal="center" vertical="center" wrapText="1"/>
      <protection locked="0"/>
    </xf>
    <xf numFmtId="4" fontId="20" fillId="0" borderId="16" xfId="0" applyNumberFormat="1" applyFont="1" applyBorder="1" applyAlignment="1" applyProtection="1">
      <alignment horizontal="center" vertical="center" wrapText="1"/>
      <protection locked="0"/>
    </xf>
    <xf numFmtId="0" fontId="20" fillId="17" borderId="5" xfId="0" applyFont="1" applyFill="1" applyBorder="1" applyAlignment="1" applyProtection="1">
      <alignment horizontal="center" vertical="center"/>
      <protection locked="0"/>
    </xf>
    <xf numFmtId="4" fontId="20" fillId="17" borderId="5" xfId="0" applyNumberFormat="1" applyFont="1" applyFill="1" applyBorder="1" applyAlignment="1" applyProtection="1">
      <alignment horizontal="center" vertical="center"/>
      <protection locked="0"/>
    </xf>
    <xf numFmtId="0" fontId="20" fillId="17" borderId="1" xfId="0" applyFont="1" applyFill="1" applyBorder="1" applyAlignment="1" applyProtection="1">
      <alignment horizontal="center" vertical="center"/>
      <protection locked="0"/>
    </xf>
    <xf numFmtId="4" fontId="20" fillId="17" borderId="1" xfId="0" applyNumberFormat="1" applyFont="1" applyFill="1" applyBorder="1" applyAlignment="1" applyProtection="1">
      <alignment horizontal="center" vertical="center"/>
      <protection locked="0"/>
    </xf>
    <xf numFmtId="0" fontId="20" fillId="17" borderId="2" xfId="0" applyFont="1" applyFill="1" applyBorder="1" applyAlignment="1" applyProtection="1">
      <alignment horizontal="center" vertical="center"/>
      <protection locked="0"/>
    </xf>
    <xf numFmtId="4" fontId="20" fillId="17" borderId="2" xfId="0" applyNumberFormat="1" applyFont="1" applyFill="1" applyBorder="1" applyAlignment="1" applyProtection="1">
      <alignment horizontal="center" vertical="center"/>
      <protection locked="0"/>
    </xf>
    <xf numFmtId="2" fontId="19" fillId="11" borderId="1" xfId="0" applyNumberFormat="1" applyFont="1" applyFill="1" applyBorder="1" applyAlignment="1" applyProtection="1">
      <alignment horizontal="center" vertical="center"/>
      <protection locked="0"/>
    </xf>
    <xf numFmtId="2" fontId="19" fillId="11" borderId="2" xfId="0" applyNumberFormat="1" applyFont="1" applyFill="1" applyBorder="1" applyAlignment="1" applyProtection="1">
      <alignment horizontal="center" vertical="center"/>
      <protection locked="0"/>
    </xf>
    <xf numFmtId="2" fontId="19" fillId="17" borderId="15" xfId="0" applyNumberFormat="1" applyFont="1" applyFill="1" applyBorder="1" applyAlignment="1" applyProtection="1">
      <alignment horizontal="center" vertical="center"/>
      <protection locked="0"/>
    </xf>
    <xf numFmtId="2" fontId="19" fillId="17" borderId="1" xfId="0" applyNumberFormat="1" applyFont="1" applyFill="1" applyBorder="1" applyAlignment="1" applyProtection="1">
      <alignment horizontal="center" vertical="center"/>
      <protection locked="0"/>
    </xf>
    <xf numFmtId="2" fontId="19" fillId="17" borderId="16" xfId="0" applyNumberFormat="1" applyFont="1" applyFill="1" applyBorder="1" applyAlignment="1" applyProtection="1">
      <alignment horizontal="center" vertical="center"/>
      <protection locked="0"/>
    </xf>
    <xf numFmtId="2" fontId="19" fillId="11" borderId="1" xfId="0" applyNumberFormat="1" applyFont="1" applyFill="1" applyBorder="1" applyAlignment="1" applyProtection="1">
      <alignment vertical="center" wrapText="1"/>
      <protection locked="0"/>
    </xf>
    <xf numFmtId="2" fontId="19" fillId="11" borderId="16" xfId="0" applyNumberFormat="1" applyFont="1" applyFill="1" applyBorder="1" applyAlignment="1" applyProtection="1">
      <alignment vertical="center" wrapText="1"/>
      <protection locked="0"/>
    </xf>
    <xf numFmtId="1" fontId="19" fillId="11" borderId="1" xfId="0" applyNumberFormat="1" applyFont="1" applyFill="1" applyBorder="1" applyAlignment="1" applyProtection="1">
      <alignment horizontal="center" vertical="center"/>
      <protection locked="0"/>
    </xf>
    <xf numFmtId="1" fontId="19" fillId="11" borderId="2" xfId="0" applyNumberFormat="1" applyFont="1" applyFill="1" applyBorder="1" applyAlignment="1" applyProtection="1">
      <alignment horizontal="center" vertical="center"/>
      <protection locked="0"/>
    </xf>
    <xf numFmtId="1" fontId="19" fillId="17" borderId="15" xfId="0" applyNumberFormat="1" applyFont="1" applyFill="1" applyBorder="1" applyAlignment="1" applyProtection="1">
      <alignment horizontal="center" vertical="center"/>
      <protection locked="0"/>
    </xf>
    <xf numFmtId="1" fontId="19" fillId="17" borderId="1" xfId="0" applyNumberFormat="1" applyFont="1" applyFill="1" applyBorder="1" applyAlignment="1" applyProtection="1">
      <alignment horizontal="center" vertical="center"/>
      <protection locked="0"/>
    </xf>
    <xf numFmtId="1" fontId="19" fillId="17" borderId="16" xfId="0" applyNumberFormat="1" applyFont="1" applyFill="1" applyBorder="1" applyAlignment="1" applyProtection="1">
      <alignment horizontal="center" vertical="center"/>
      <protection locked="0"/>
    </xf>
    <xf numFmtId="0" fontId="20" fillId="14" borderId="27" xfId="0" applyFont="1" applyFill="1" applyBorder="1" applyAlignment="1">
      <alignment vertical="center"/>
    </xf>
    <xf numFmtId="0" fontId="20" fillId="5" borderId="1" xfId="0" applyFont="1" applyFill="1" applyBorder="1" applyAlignment="1" applyProtection="1">
      <alignment vertical="center" wrapText="1"/>
      <protection locked="0"/>
    </xf>
    <xf numFmtId="0" fontId="20" fillId="17" borderId="39" xfId="0" applyFont="1" applyFill="1" applyBorder="1" applyAlignment="1" applyProtection="1">
      <alignment vertical="center"/>
      <protection locked="0"/>
    </xf>
    <xf numFmtId="0" fontId="20" fillId="11" borderId="1" xfId="0" applyFont="1" applyFill="1" applyBorder="1" applyAlignment="1" applyProtection="1">
      <alignment horizontal="center" vertical="center"/>
      <protection locked="0"/>
    </xf>
    <xf numFmtId="4" fontId="20" fillId="11" borderId="1" xfId="0" applyNumberFormat="1" applyFont="1" applyFill="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11" fillId="0" borderId="6" xfId="0" applyFont="1" applyBorder="1" applyAlignment="1">
      <alignment horizontal="left" vertical="center" wrapText="1"/>
    </xf>
    <xf numFmtId="0" fontId="11" fillId="0" borderId="8" xfId="0" applyFont="1" applyBorder="1" applyAlignment="1">
      <alignment horizontal="left" vertical="center" wrapText="1"/>
    </xf>
    <xf numFmtId="0" fontId="4" fillId="13" borderId="6" xfId="0" applyFont="1" applyFill="1" applyBorder="1" applyAlignment="1">
      <alignment horizontal="left" vertical="center" wrapText="1"/>
    </xf>
    <xf numFmtId="0" fontId="4" fillId="13" borderId="8" xfId="0" applyFont="1" applyFill="1" applyBorder="1" applyAlignment="1">
      <alignment horizontal="left"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horizontal="left"/>
    </xf>
    <xf numFmtId="0" fontId="17" fillId="0" borderId="0" xfId="0" applyFont="1" applyAlignment="1">
      <alignment horizontal="left"/>
    </xf>
    <xf numFmtId="0" fontId="4" fillId="0" borderId="0" xfId="0" applyFont="1" applyAlignment="1">
      <alignment horizontal="left" wrapText="1"/>
    </xf>
    <xf numFmtId="0" fontId="13" fillId="0" borderId="12" xfId="0" applyFont="1" applyBorder="1" applyAlignment="1">
      <alignment vertical="center" wrapText="1"/>
    </xf>
    <xf numFmtId="0" fontId="13" fillId="0" borderId="10" xfId="0" applyFont="1" applyBorder="1" applyAlignment="1">
      <alignment vertical="center" wrapText="1"/>
    </xf>
    <xf numFmtId="0" fontId="3" fillId="0" borderId="12" xfId="0" applyFont="1" applyBorder="1" applyAlignment="1">
      <alignment vertical="center" wrapText="1"/>
    </xf>
    <xf numFmtId="0" fontId="3" fillId="0" borderId="10" xfId="0" applyFont="1" applyBorder="1" applyAlignment="1">
      <alignmen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4" fillId="2" borderId="6" xfId="0" applyFont="1" applyFill="1" applyBorder="1" applyAlignment="1">
      <alignment horizontal="left" vertical="center" wrapText="1"/>
    </xf>
    <xf numFmtId="0" fontId="4" fillId="2" borderId="8" xfId="0" applyFont="1" applyFill="1" applyBorder="1" applyAlignment="1">
      <alignment horizontal="left" vertical="center" wrapText="1"/>
    </xf>
    <xf numFmtId="0" fontId="11" fillId="0" borderId="3" xfId="0" applyFont="1" applyBorder="1" applyAlignment="1">
      <alignment horizontal="left" vertical="top" wrapText="1" indent="1"/>
    </xf>
    <xf numFmtId="0" fontId="11" fillId="0" borderId="9" xfId="0" applyFont="1" applyBorder="1" applyAlignment="1">
      <alignment horizontal="left" vertical="top" wrapText="1" indent="1"/>
    </xf>
    <xf numFmtId="10" fontId="4" fillId="0" borderId="0" xfId="0" applyNumberFormat="1" applyFont="1" applyAlignment="1">
      <alignment horizontal="left"/>
    </xf>
    <xf numFmtId="0" fontId="9" fillId="9" borderId="1" xfId="0" applyFont="1" applyFill="1" applyBorder="1" applyAlignment="1">
      <alignment horizontal="left" vertical="center" wrapText="1"/>
    </xf>
    <xf numFmtId="0" fontId="10" fillId="0" borderId="12" xfId="0" applyFont="1" applyBorder="1" applyAlignment="1">
      <alignment vertical="center" wrapText="1"/>
    </xf>
    <xf numFmtId="0" fontId="10" fillId="0" borderId="10" xfId="0" applyFont="1" applyBorder="1" applyAlignment="1">
      <alignment vertical="center" wrapText="1"/>
    </xf>
    <xf numFmtId="0" fontId="9" fillId="4" borderId="6" xfId="0" applyFont="1" applyFill="1" applyBorder="1" applyAlignment="1">
      <alignment horizontal="left" wrapText="1"/>
    </xf>
    <xf numFmtId="0" fontId="9" fillId="4" borderId="8" xfId="0" applyFont="1" applyFill="1" applyBorder="1" applyAlignment="1">
      <alignment horizontal="left" wrapText="1"/>
    </xf>
    <xf numFmtId="0" fontId="9" fillId="9" borderId="6" xfId="0" applyFont="1" applyFill="1" applyBorder="1" applyAlignment="1">
      <alignment horizontal="left" vertical="center" wrapText="1"/>
    </xf>
    <xf numFmtId="0" fontId="9" fillId="9" borderId="8" xfId="0" applyFont="1" applyFill="1" applyBorder="1" applyAlignment="1">
      <alignment horizontal="left" vertical="center" wrapText="1"/>
    </xf>
    <xf numFmtId="0" fontId="11" fillId="0" borderId="1" xfId="0" applyFont="1" applyBorder="1" applyAlignment="1">
      <alignment horizontal="left" vertical="center" wrapText="1"/>
    </xf>
    <xf numFmtId="0" fontId="6" fillId="7" borderId="6" xfId="0" applyFont="1" applyFill="1" applyBorder="1" applyAlignment="1">
      <alignment horizontal="left"/>
    </xf>
    <xf numFmtId="0" fontId="6" fillId="7" borderId="8" xfId="0" applyFont="1" applyFill="1" applyBorder="1" applyAlignment="1">
      <alignment horizontal="left"/>
    </xf>
    <xf numFmtId="0" fontId="10" fillId="6" borderId="1" xfId="0" applyFont="1" applyFill="1" applyBorder="1" applyAlignment="1">
      <alignment horizontal="left" vertical="center"/>
    </xf>
    <xf numFmtId="0" fontId="16" fillId="6" borderId="1" xfId="0" applyFont="1" applyFill="1" applyBorder="1" applyAlignment="1">
      <alignment horizontal="left" vertical="center"/>
    </xf>
    <xf numFmtId="0" fontId="13" fillId="0" borderId="6" xfId="0" applyFont="1" applyBorder="1" applyAlignment="1">
      <alignment horizontal="left" vertical="top" wrapText="1"/>
    </xf>
    <xf numFmtId="0" fontId="13" fillId="0" borderId="8" xfId="0" applyFont="1" applyBorder="1" applyAlignment="1">
      <alignment horizontal="left" vertical="top" wrapText="1"/>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12" fillId="0" borderId="12" xfId="0" applyFont="1" applyBorder="1" applyAlignment="1">
      <alignment vertical="center" wrapText="1"/>
    </xf>
    <xf numFmtId="0" fontId="12" fillId="0" borderId="10" xfId="0" applyFont="1" applyBorder="1" applyAlignment="1">
      <alignment vertical="center" wrapText="1"/>
    </xf>
    <xf numFmtId="0" fontId="25" fillId="15" borderId="1" xfId="0" applyFont="1" applyFill="1" applyBorder="1" applyAlignment="1">
      <alignment vertical="center"/>
    </xf>
    <xf numFmtId="0" fontId="6" fillId="3" borderId="12" xfId="0" applyFont="1" applyFill="1" applyBorder="1" applyAlignment="1">
      <alignment horizontal="left" vertical="center"/>
    </xf>
    <xf numFmtId="0" fontId="6" fillId="3" borderId="11" xfId="0" applyFont="1" applyFill="1" applyBorder="1" applyAlignment="1">
      <alignment horizontal="left" vertical="center"/>
    </xf>
    <xf numFmtId="0" fontId="3" fillId="0" borderId="49" xfId="0" applyFont="1" applyBorder="1" applyAlignment="1">
      <alignment horizontal="left" vertical="center" wrapText="1"/>
    </xf>
    <xf numFmtId="0" fontId="50" fillId="0" borderId="50" xfId="0" applyFont="1" applyBorder="1"/>
    <xf numFmtId="0" fontId="6" fillId="9" borderId="12" xfId="0" applyFont="1" applyFill="1" applyBorder="1" applyAlignment="1">
      <alignment horizontal="left" wrapText="1"/>
    </xf>
    <xf numFmtId="0" fontId="6" fillId="9" borderId="10" xfId="0" applyFont="1" applyFill="1" applyBorder="1" applyAlignment="1">
      <alignment horizontal="left" wrapText="1"/>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4" fillId="15" borderId="1" xfId="0" applyFont="1" applyFill="1" applyBorder="1" applyAlignment="1">
      <alignment vertical="center"/>
    </xf>
    <xf numFmtId="0" fontId="23" fillId="5" borderId="1" xfId="0" applyFont="1" applyFill="1" applyBorder="1" applyAlignment="1">
      <alignment horizontal="right" vertical="center"/>
    </xf>
    <xf numFmtId="164" fontId="6" fillId="4" borderId="1" xfId="0" applyNumberFormat="1" applyFont="1" applyFill="1" applyBorder="1" applyAlignment="1">
      <alignment horizontal="center" vertical="center" wrapText="1"/>
    </xf>
    <xf numFmtId="0" fontId="7" fillId="11" borderId="1" xfId="0" applyFont="1" applyFill="1" applyBorder="1" applyAlignment="1" applyProtection="1">
      <alignment horizontal="center" vertical="center" wrapText="1"/>
      <protection locked="0"/>
    </xf>
    <xf numFmtId="0" fontId="27" fillId="4" borderId="6" xfId="0" applyFont="1" applyFill="1" applyBorder="1" applyAlignment="1">
      <alignment horizontal="center" vertical="center"/>
    </xf>
    <xf numFmtId="0" fontId="27" fillId="4" borderId="7" xfId="0" applyFont="1" applyFill="1" applyBorder="1" applyAlignment="1">
      <alignment horizontal="center" vertical="center"/>
    </xf>
    <xf numFmtId="0" fontId="27" fillId="4" borderId="8" xfId="0" applyFont="1" applyFill="1" applyBorder="1" applyAlignment="1">
      <alignment horizontal="center" vertical="center"/>
    </xf>
    <xf numFmtId="0" fontId="6" fillId="3" borderId="44" xfId="0" applyFont="1" applyFill="1" applyBorder="1" applyAlignment="1">
      <alignment horizontal="left" vertical="center"/>
    </xf>
    <xf numFmtId="0" fontId="6" fillId="3" borderId="19" xfId="0" applyFont="1" applyFill="1" applyBorder="1" applyAlignment="1">
      <alignment horizontal="left" vertical="center"/>
    </xf>
    <xf numFmtId="0" fontId="6" fillId="3" borderId="20" xfId="0" applyFont="1" applyFill="1" applyBorder="1" applyAlignment="1">
      <alignment horizontal="left" vertical="center"/>
    </xf>
    <xf numFmtId="0" fontId="27" fillId="3" borderId="34" xfId="0" applyFont="1" applyFill="1" applyBorder="1" applyAlignment="1">
      <alignment horizontal="center" vertical="center"/>
    </xf>
    <xf numFmtId="0" fontId="27" fillId="3" borderId="23" xfId="0" applyFont="1" applyFill="1" applyBorder="1" applyAlignment="1">
      <alignment horizontal="center" vertical="center"/>
    </xf>
    <xf numFmtId="0" fontId="27" fillId="3" borderId="24" xfId="0" applyFont="1" applyFill="1" applyBorder="1" applyAlignment="1">
      <alignment horizontal="center" vertical="center"/>
    </xf>
    <xf numFmtId="0" fontId="29" fillId="12" borderId="39" xfId="0" applyFont="1" applyFill="1" applyBorder="1" applyAlignment="1">
      <alignment horizontal="right" vertical="center" wrapText="1"/>
    </xf>
    <xf numFmtId="0" fontId="29" fillId="12" borderId="7" xfId="0" applyFont="1" applyFill="1" applyBorder="1" applyAlignment="1">
      <alignment horizontal="right" vertical="center" wrapText="1"/>
    </xf>
    <xf numFmtId="0" fontId="29" fillId="12" borderId="8" xfId="0" applyFont="1" applyFill="1" applyBorder="1" applyAlignment="1">
      <alignment horizontal="right" vertical="center" wrapText="1"/>
    </xf>
    <xf numFmtId="0" fontId="29" fillId="12" borderId="34" xfId="0" applyFont="1" applyFill="1" applyBorder="1" applyAlignment="1">
      <alignment horizontal="right" vertical="center" wrapText="1"/>
    </xf>
    <xf numFmtId="0" fontId="29" fillId="12" borderId="23" xfId="0" applyFont="1" applyFill="1" applyBorder="1" applyAlignment="1">
      <alignment horizontal="right" vertical="center" wrapText="1"/>
    </xf>
    <xf numFmtId="0" fontId="29" fillId="12" borderId="29" xfId="0" applyFont="1" applyFill="1" applyBorder="1" applyAlignment="1">
      <alignment horizontal="right" vertical="center" wrapText="1"/>
    </xf>
    <xf numFmtId="0" fontId="29" fillId="12" borderId="27" xfId="0" applyFont="1" applyFill="1" applyBorder="1" applyAlignment="1">
      <alignment horizontal="right" vertical="center" wrapText="1"/>
    </xf>
    <xf numFmtId="0" fontId="29" fillId="12" borderId="16" xfId="0" applyFont="1" applyFill="1" applyBorder="1" applyAlignment="1">
      <alignment horizontal="right" vertical="center" wrapText="1"/>
    </xf>
    <xf numFmtId="0" fontId="20" fillId="2" borderId="6" xfId="0" applyFont="1" applyFill="1" applyBorder="1" applyAlignment="1" applyProtection="1">
      <alignment horizontal="left" vertical="center" wrapText="1"/>
      <protection locked="0"/>
    </xf>
    <xf numFmtId="0" fontId="20" fillId="2" borderId="7" xfId="0" applyFont="1" applyFill="1" applyBorder="1" applyAlignment="1" applyProtection="1">
      <alignment horizontal="left" vertical="center" wrapText="1"/>
      <protection locked="0"/>
    </xf>
    <xf numFmtId="0" fontId="20" fillId="2" borderId="21" xfId="0" applyFont="1" applyFill="1" applyBorder="1" applyAlignment="1" applyProtection="1">
      <alignment horizontal="left" vertical="center" wrapText="1"/>
      <protection locked="0"/>
    </xf>
    <xf numFmtId="0" fontId="33" fillId="0" borderId="1" xfId="0" applyFont="1" applyBorder="1" applyAlignment="1" applyProtection="1">
      <alignment horizontal="left" vertical="center" wrapText="1"/>
      <protection locked="0"/>
    </xf>
    <xf numFmtId="0" fontId="33" fillId="0" borderId="40" xfId="0" applyFont="1" applyBorder="1" applyAlignment="1" applyProtection="1">
      <alignment horizontal="left" vertical="center" wrapText="1"/>
      <protection locked="0"/>
    </xf>
    <xf numFmtId="0" fontId="20" fillId="0" borderId="1" xfId="0" applyFont="1" applyBorder="1" applyAlignment="1" applyProtection="1">
      <alignment horizontal="left" vertical="center" wrapText="1"/>
      <protection locked="0"/>
    </xf>
    <xf numFmtId="0" fontId="20" fillId="0" borderId="40" xfId="0" applyFont="1" applyBorder="1" applyAlignment="1" applyProtection="1">
      <alignment horizontal="left" vertical="center" wrapText="1"/>
      <protection locked="0"/>
    </xf>
    <xf numFmtId="0" fontId="20" fillId="11" borderId="1" xfId="0" applyFont="1" applyFill="1" applyBorder="1" applyAlignment="1" applyProtection="1">
      <alignment horizontal="left" vertical="center" wrapText="1"/>
      <protection locked="0"/>
    </xf>
    <xf numFmtId="0" fontId="20" fillId="11" borderId="40" xfId="0" applyFont="1" applyFill="1" applyBorder="1" applyAlignment="1" applyProtection="1">
      <alignment horizontal="left" vertical="center" wrapText="1"/>
      <protection locked="0"/>
    </xf>
    <xf numFmtId="0" fontId="6" fillId="12" borderId="1" xfId="0" applyFont="1" applyFill="1" applyBorder="1" applyAlignment="1">
      <alignment horizontal="center" vertical="center" wrapText="1"/>
    </xf>
    <xf numFmtId="0" fontId="6" fillId="12" borderId="40" xfId="0" applyFont="1" applyFill="1" applyBorder="1" applyAlignment="1">
      <alignment horizontal="center" vertical="center" wrapText="1"/>
    </xf>
    <xf numFmtId="0" fontId="30" fillId="4" borderId="16" xfId="0" applyFont="1" applyFill="1" applyBorder="1" applyAlignment="1">
      <alignment horizontal="center" vertical="center" wrapText="1"/>
    </xf>
    <xf numFmtId="0" fontId="30" fillId="4" borderId="43" xfId="0" applyFont="1" applyFill="1" applyBorder="1" applyAlignment="1">
      <alignment horizontal="center" vertical="center" wrapText="1"/>
    </xf>
    <xf numFmtId="0" fontId="27" fillId="12" borderId="39" xfId="0" applyFont="1" applyFill="1" applyBorder="1" applyAlignment="1">
      <alignment horizontal="right" vertical="center" wrapText="1"/>
    </xf>
    <xf numFmtId="0" fontId="27" fillId="12" borderId="7" xfId="0" applyFont="1" applyFill="1" applyBorder="1" applyAlignment="1">
      <alignment horizontal="right" vertical="center" wrapText="1"/>
    </xf>
    <xf numFmtId="0" fontId="27" fillId="12" borderId="8" xfId="0" applyFont="1" applyFill="1" applyBorder="1" applyAlignment="1">
      <alignment horizontal="right" vertical="center" wrapText="1"/>
    </xf>
    <xf numFmtId="0" fontId="27" fillId="12" borderId="34" xfId="0" applyFont="1" applyFill="1" applyBorder="1" applyAlignment="1">
      <alignment horizontal="right" vertical="center" wrapText="1"/>
    </xf>
    <xf numFmtId="0" fontId="27" fillId="12" borderId="23" xfId="0" applyFont="1" applyFill="1" applyBorder="1" applyAlignment="1">
      <alignment horizontal="right" vertical="center" wrapText="1"/>
    </xf>
    <xf numFmtId="0" fontId="27" fillId="12" borderId="29" xfId="0" applyFont="1" applyFill="1" applyBorder="1" applyAlignment="1">
      <alignment horizontal="right" vertical="center" wrapText="1"/>
    </xf>
    <xf numFmtId="0" fontId="16" fillId="4" borderId="22" xfId="0" applyFont="1" applyFill="1" applyBorder="1" applyAlignment="1">
      <alignment horizontal="center" vertical="center"/>
    </xf>
    <xf numFmtId="0" fontId="16" fillId="4" borderId="23" xfId="0" applyFont="1" applyFill="1" applyBorder="1" applyAlignment="1">
      <alignment horizontal="center" vertical="center"/>
    </xf>
    <xf numFmtId="0" fontId="16" fillId="4" borderId="24"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21" xfId="0" applyFont="1" applyFill="1" applyBorder="1" applyAlignment="1">
      <alignment horizontal="center" vertical="center"/>
    </xf>
    <xf numFmtId="0" fontId="29" fillId="8" borderId="6" xfId="0" applyFont="1" applyFill="1" applyBorder="1" applyAlignment="1">
      <alignment horizontal="right" vertical="center" wrapText="1"/>
    </xf>
    <xf numFmtId="0" fontId="29" fillId="8" borderId="7" xfId="0" applyFont="1" applyFill="1" applyBorder="1" applyAlignment="1">
      <alignment horizontal="right" vertical="center" wrapText="1"/>
    </xf>
    <xf numFmtId="0" fontId="29" fillId="8" borderId="8" xfId="0" applyFont="1" applyFill="1" applyBorder="1" applyAlignment="1">
      <alignment horizontal="right" vertical="center" wrapText="1"/>
    </xf>
    <xf numFmtId="0" fontId="29" fillId="7" borderId="47" xfId="0" applyFont="1" applyFill="1" applyBorder="1" applyAlignment="1">
      <alignment horizontal="right" vertical="center"/>
    </xf>
    <xf numFmtId="0" fontId="29" fillId="7" borderId="11" xfId="0" applyFont="1" applyFill="1" applyBorder="1" applyAlignment="1">
      <alignment horizontal="right" vertical="center"/>
    </xf>
    <xf numFmtId="0" fontId="29" fillId="7" borderId="10" xfId="0" applyFont="1" applyFill="1" applyBorder="1" applyAlignment="1">
      <alignment horizontal="right" vertical="center"/>
    </xf>
    <xf numFmtId="0" fontId="27" fillId="3" borderId="34" xfId="0" applyFont="1" applyFill="1" applyBorder="1" applyAlignment="1">
      <alignment horizontal="center" vertical="center" wrapText="1"/>
    </xf>
    <xf numFmtId="0" fontId="27" fillId="3" borderId="23" xfId="0" applyFont="1" applyFill="1" applyBorder="1" applyAlignment="1">
      <alignment horizontal="center" vertical="center" wrapText="1"/>
    </xf>
    <xf numFmtId="0" fontId="27" fillId="3" borderId="24" xfId="0" applyFont="1" applyFill="1" applyBorder="1" applyAlignment="1">
      <alignment horizontal="center" vertical="center" wrapText="1"/>
    </xf>
    <xf numFmtId="0" fontId="20" fillId="17" borderId="6" xfId="0" applyFont="1" applyFill="1" applyBorder="1" applyAlignment="1" applyProtection="1">
      <alignment horizontal="left" vertical="center" wrapText="1"/>
      <protection locked="0"/>
    </xf>
    <xf numFmtId="0" fontId="20" fillId="17" borderId="7" xfId="0" applyFont="1" applyFill="1" applyBorder="1" applyAlignment="1" applyProtection="1">
      <alignment horizontal="left" vertical="center" wrapText="1"/>
      <protection locked="0"/>
    </xf>
    <xf numFmtId="0" fontId="20" fillId="17" borderId="8" xfId="0" applyFont="1" applyFill="1" applyBorder="1" applyAlignment="1" applyProtection="1">
      <alignment horizontal="left" vertical="center" wrapText="1"/>
      <protection locked="0"/>
    </xf>
    <xf numFmtId="0" fontId="20" fillId="0" borderId="6"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0" fillId="0" borderId="21" xfId="0" applyFont="1" applyBorder="1" applyAlignment="1" applyProtection="1">
      <alignment horizontal="left" vertical="center" wrapText="1"/>
      <protection locked="0"/>
    </xf>
    <xf numFmtId="0" fontId="20" fillId="14" borderId="6" xfId="0" applyFont="1" applyFill="1" applyBorder="1" applyAlignment="1" applyProtection="1">
      <alignment horizontal="left" vertical="center" wrapText="1"/>
      <protection locked="0"/>
    </xf>
    <xf numFmtId="0" fontId="20" fillId="14" borderId="7" xfId="0" applyFont="1" applyFill="1" applyBorder="1" applyAlignment="1" applyProtection="1">
      <alignment horizontal="left" vertical="center" wrapText="1"/>
      <protection locked="0"/>
    </xf>
    <xf numFmtId="0" fontId="20" fillId="14" borderId="21" xfId="0" applyFont="1" applyFill="1" applyBorder="1" applyAlignment="1" applyProtection="1">
      <alignment horizontal="left" vertical="center" wrapText="1"/>
      <protection locked="0"/>
    </xf>
    <xf numFmtId="0" fontId="35" fillId="0" borderId="6" xfId="0" applyFont="1" applyBorder="1" applyAlignment="1" applyProtection="1">
      <alignment horizontal="left" vertical="center" wrapText="1"/>
      <protection locked="0"/>
    </xf>
    <xf numFmtId="0" fontId="35" fillId="0" borderId="7" xfId="0" applyFont="1" applyBorder="1" applyAlignment="1" applyProtection="1">
      <alignment horizontal="left" vertical="center" wrapText="1"/>
      <protection locked="0"/>
    </xf>
    <xf numFmtId="0" fontId="35" fillId="0" borderId="21" xfId="0" applyFont="1" applyBorder="1" applyAlignment="1" applyProtection="1">
      <alignment horizontal="left" vertical="center" wrapText="1"/>
      <protection locked="0"/>
    </xf>
    <xf numFmtId="0" fontId="20" fillId="0" borderId="18" xfId="0" applyFont="1" applyBorder="1" applyAlignment="1" applyProtection="1">
      <alignment horizontal="left" vertical="center" wrapText="1"/>
      <protection locked="0"/>
    </xf>
    <xf numFmtId="0" fontId="20" fillId="0" borderId="19" xfId="0" applyFont="1" applyBorder="1" applyAlignment="1" applyProtection="1">
      <alignment horizontal="left" vertical="center" wrapText="1"/>
      <protection locked="0"/>
    </xf>
    <xf numFmtId="0" fontId="20" fillId="0" borderId="20" xfId="0" applyFont="1" applyBorder="1" applyAlignment="1" applyProtection="1">
      <alignment horizontal="left" vertical="center" wrapText="1"/>
      <protection locked="0"/>
    </xf>
    <xf numFmtId="0" fontId="35" fillId="14" borderId="6" xfId="0" applyFont="1" applyFill="1" applyBorder="1" applyAlignment="1" applyProtection="1">
      <alignment horizontal="left" vertical="center" wrapText="1"/>
      <protection locked="0"/>
    </xf>
    <xf numFmtId="0" fontId="35" fillId="14" borderId="7" xfId="0" applyFont="1" applyFill="1" applyBorder="1" applyAlignment="1" applyProtection="1">
      <alignment horizontal="left" vertical="center" wrapText="1"/>
      <protection locked="0"/>
    </xf>
    <xf numFmtId="0" fontId="35" fillId="14" borderId="21" xfId="0" applyFont="1" applyFill="1" applyBorder="1" applyAlignment="1" applyProtection="1">
      <alignment horizontal="left" vertical="center" wrapText="1"/>
      <protection locked="0"/>
    </xf>
    <xf numFmtId="0" fontId="30" fillId="4" borderId="22" xfId="0" applyFont="1" applyFill="1" applyBorder="1" applyAlignment="1">
      <alignment horizontal="center" vertical="center" wrapText="1"/>
    </xf>
    <xf numFmtId="0" fontId="30" fillId="4" borderId="23" xfId="0" applyFont="1" applyFill="1" applyBorder="1" applyAlignment="1">
      <alignment horizontal="center" vertical="center" wrapText="1"/>
    </xf>
    <xf numFmtId="0" fontId="30" fillId="4" borderId="24" xfId="0" applyFont="1" applyFill="1" applyBorder="1" applyAlignment="1">
      <alignment horizontal="center" vertical="center" wrapText="1"/>
    </xf>
    <xf numFmtId="0" fontId="20" fillId="0" borderId="22" xfId="0" applyFont="1" applyBorder="1" applyAlignment="1" applyProtection="1">
      <alignment horizontal="left" vertical="center" wrapText="1"/>
      <protection locked="0"/>
    </xf>
    <xf numFmtId="0" fontId="20" fillId="0" borderId="23" xfId="0" applyFont="1" applyBorder="1" applyAlignment="1" applyProtection="1">
      <alignment horizontal="left" vertical="center" wrapText="1"/>
      <protection locked="0"/>
    </xf>
    <xf numFmtId="0" fontId="20" fillId="0" borderId="24" xfId="0" applyFont="1" applyBorder="1" applyAlignment="1" applyProtection="1">
      <alignment horizontal="left" vertical="center" wrapText="1"/>
      <protection locked="0"/>
    </xf>
    <xf numFmtId="0" fontId="6" fillId="12" borderId="15" xfId="0" applyFont="1" applyFill="1" applyBorder="1" applyAlignment="1">
      <alignment horizontal="center" vertical="center" wrapText="1"/>
    </xf>
    <xf numFmtId="0" fontId="6" fillId="12" borderId="42" xfId="0" applyFont="1" applyFill="1" applyBorder="1" applyAlignment="1">
      <alignment horizontal="center" vertical="center" wrapText="1"/>
    </xf>
    <xf numFmtId="0" fontId="20" fillId="11" borderId="6" xfId="0" applyFont="1" applyFill="1" applyBorder="1" applyAlignment="1" applyProtection="1">
      <alignment horizontal="left" vertical="center" wrapText="1"/>
      <protection locked="0"/>
    </xf>
    <xf numFmtId="0" fontId="20" fillId="11" borderId="7" xfId="0" applyFont="1" applyFill="1" applyBorder="1" applyAlignment="1" applyProtection="1">
      <alignment horizontal="left" vertical="center" wrapText="1"/>
      <protection locked="0"/>
    </xf>
    <xf numFmtId="0" fontId="20" fillId="11" borderId="21" xfId="0" applyFont="1" applyFill="1" applyBorder="1" applyAlignment="1" applyProtection="1">
      <alignment horizontal="left" vertical="center" wrapText="1"/>
      <protection locked="0"/>
    </xf>
    <xf numFmtId="0" fontId="30" fillId="4" borderId="6" xfId="0" applyFont="1" applyFill="1" applyBorder="1" applyAlignment="1">
      <alignment horizontal="center" vertical="center" wrapText="1"/>
    </xf>
    <xf numFmtId="0" fontId="30" fillId="4" borderId="7" xfId="0" applyFont="1" applyFill="1" applyBorder="1" applyAlignment="1">
      <alignment horizontal="center" vertical="center" wrapText="1"/>
    </xf>
    <xf numFmtId="0" fontId="30" fillId="4" borderId="21" xfId="0" applyFont="1" applyFill="1" applyBorder="1" applyAlignment="1">
      <alignment horizontal="center" vertical="center" wrapText="1"/>
    </xf>
    <xf numFmtId="0" fontId="39" fillId="0" borderId="3" xfId="0" applyFont="1" applyBorder="1" applyAlignment="1" applyProtection="1">
      <alignment horizontal="center" vertical="center" wrapText="1"/>
      <protection locked="0"/>
    </xf>
    <xf numFmtId="0" fontId="39" fillId="0" borderId="4" xfId="0" applyFont="1" applyBorder="1" applyAlignment="1" applyProtection="1">
      <alignment horizontal="center" vertical="center" wrapText="1"/>
      <protection locked="0"/>
    </xf>
    <xf numFmtId="0" fontId="39" fillId="0" borderId="33" xfId="0" applyFont="1" applyBorder="1" applyAlignment="1" applyProtection="1">
      <alignment horizontal="center" vertical="center" wrapText="1"/>
      <protection locked="0"/>
    </xf>
    <xf numFmtId="2" fontId="35" fillId="0" borderId="6" xfId="0" applyNumberFormat="1" applyFont="1" applyBorder="1" applyAlignment="1" applyProtection="1">
      <alignment horizontal="left" vertical="center" wrapText="1"/>
      <protection locked="0"/>
    </xf>
    <xf numFmtId="2" fontId="35" fillId="0" borderId="7" xfId="0" applyNumberFormat="1" applyFont="1" applyBorder="1" applyAlignment="1" applyProtection="1">
      <alignment horizontal="left" vertical="center" wrapText="1"/>
      <protection locked="0"/>
    </xf>
    <xf numFmtId="2" fontId="35" fillId="0" borderId="21" xfId="0" applyNumberFormat="1" applyFont="1" applyBorder="1" applyAlignment="1" applyProtection="1">
      <alignment horizontal="left" vertical="center" wrapText="1"/>
      <protection locked="0"/>
    </xf>
    <xf numFmtId="0" fontId="39" fillId="0" borderId="6" xfId="0" applyFont="1" applyBorder="1" applyAlignment="1" applyProtection="1">
      <alignment horizontal="center" vertical="center" wrapText="1"/>
      <protection locked="0"/>
    </xf>
    <xf numFmtId="0" fontId="39" fillId="0" borderId="7" xfId="0" applyFont="1" applyBorder="1" applyAlignment="1" applyProtection="1">
      <alignment horizontal="center" vertical="center" wrapText="1"/>
      <protection locked="0"/>
    </xf>
    <xf numFmtId="0" fontId="39" fillId="0" borderId="21" xfId="0" applyFont="1" applyBorder="1" applyAlignment="1" applyProtection="1">
      <alignment horizontal="center" vertical="center" wrapText="1"/>
      <protection locked="0"/>
    </xf>
    <xf numFmtId="0" fontId="20" fillId="14" borderId="22" xfId="0" applyFont="1" applyFill="1" applyBorder="1" applyAlignment="1" applyProtection="1">
      <alignment horizontal="left" vertical="center" wrapText="1"/>
      <protection locked="0"/>
    </xf>
    <xf numFmtId="0" fontId="20" fillId="14" borderId="23" xfId="0" applyFont="1" applyFill="1" applyBorder="1" applyAlignment="1" applyProtection="1">
      <alignment horizontal="left" vertical="center" wrapText="1"/>
      <protection locked="0"/>
    </xf>
    <xf numFmtId="0" fontId="20" fillId="14" borderId="24" xfId="0" applyFont="1" applyFill="1" applyBorder="1" applyAlignment="1" applyProtection="1">
      <alignment horizontal="left" vertical="center" wrapText="1"/>
      <protection locked="0"/>
    </xf>
    <xf numFmtId="0" fontId="6" fillId="8" borderId="22" xfId="0" applyFont="1" applyFill="1" applyBorder="1" applyAlignment="1">
      <alignment horizontal="center" vertical="center" wrapText="1"/>
    </xf>
    <xf numFmtId="0" fontId="6" fillId="8" borderId="23" xfId="0" applyFont="1" applyFill="1" applyBorder="1" applyAlignment="1">
      <alignment horizontal="center" vertical="center" wrapText="1"/>
    </xf>
    <xf numFmtId="0" fontId="6" fillId="8" borderId="29" xfId="0" applyFont="1" applyFill="1" applyBorder="1" applyAlignment="1">
      <alignment horizontal="center" vertical="center" wrapText="1"/>
    </xf>
    <xf numFmtId="0" fontId="20" fillId="11" borderId="6" xfId="0" applyFont="1" applyFill="1" applyBorder="1" applyAlignment="1" applyProtection="1">
      <alignment horizontal="center" vertical="center" wrapText="1"/>
      <protection locked="0"/>
    </xf>
    <xf numFmtId="0" fontId="20" fillId="11" borderId="7" xfId="0" applyFont="1" applyFill="1" applyBorder="1" applyAlignment="1" applyProtection="1">
      <alignment horizontal="center" vertical="center" wrapText="1"/>
      <protection locked="0"/>
    </xf>
    <xf numFmtId="0" fontId="20" fillId="11" borderId="21" xfId="0" applyFont="1" applyFill="1" applyBorder="1" applyAlignment="1" applyProtection="1">
      <alignment horizontal="center" vertical="center" wrapText="1"/>
      <protection locked="0"/>
    </xf>
    <xf numFmtId="0" fontId="30" fillId="7" borderId="6" xfId="0" applyFont="1" applyFill="1" applyBorder="1" applyAlignment="1">
      <alignment horizontal="center" vertical="center" wrapText="1"/>
    </xf>
    <xf numFmtId="0" fontId="30" fillId="7" borderId="7" xfId="0" applyFont="1" applyFill="1" applyBorder="1" applyAlignment="1">
      <alignment horizontal="center" vertical="center" wrapText="1"/>
    </xf>
    <xf numFmtId="0" fontId="30" fillId="7" borderId="8" xfId="0" applyFont="1" applyFill="1" applyBorder="1" applyAlignment="1">
      <alignment horizontal="center" vertical="center" wrapText="1"/>
    </xf>
    <xf numFmtId="0" fontId="20" fillId="0" borderId="1" xfId="0" applyFont="1" applyBorder="1" applyAlignment="1" applyProtection="1">
      <alignment horizontal="center" vertical="center" wrapText="1"/>
      <protection locked="0"/>
    </xf>
    <xf numFmtId="0" fontId="20" fillId="0" borderId="40" xfId="0" applyFont="1" applyBorder="1" applyAlignment="1" applyProtection="1">
      <alignment horizontal="center" vertical="center" wrapText="1"/>
      <protection locked="0"/>
    </xf>
    <xf numFmtId="0" fontId="35" fillId="0" borderId="1" xfId="0" applyFont="1" applyBorder="1" applyAlignment="1" applyProtection="1">
      <alignment horizontal="left" vertical="center" wrapText="1"/>
      <protection locked="0"/>
    </xf>
    <xf numFmtId="0" fontId="35" fillId="0" borderId="40" xfId="0" applyFont="1" applyBorder="1" applyAlignment="1" applyProtection="1">
      <alignment horizontal="left" vertical="center" wrapText="1"/>
      <protection locked="0"/>
    </xf>
    <xf numFmtId="0" fontId="20" fillId="11" borderId="18" xfId="0" applyFont="1" applyFill="1" applyBorder="1" applyAlignment="1" applyProtection="1">
      <alignment horizontal="left" vertical="center" wrapText="1"/>
      <protection locked="0"/>
    </xf>
    <xf numFmtId="0" fontId="20" fillId="11" borderId="19" xfId="0" applyFont="1" applyFill="1" applyBorder="1" applyAlignment="1" applyProtection="1">
      <alignment horizontal="left" vertical="center" wrapText="1"/>
      <protection locked="0"/>
    </xf>
    <xf numFmtId="0" fontId="20" fillId="11" borderId="20" xfId="0" applyFont="1" applyFill="1" applyBorder="1" applyAlignment="1" applyProtection="1">
      <alignment horizontal="left" vertical="center" wrapText="1"/>
      <protection locked="0"/>
    </xf>
    <xf numFmtId="0" fontId="20" fillId="11" borderId="22" xfId="0" applyFont="1" applyFill="1" applyBorder="1" applyAlignment="1" applyProtection="1">
      <alignment horizontal="left" vertical="center" wrapText="1"/>
      <protection locked="0"/>
    </xf>
    <xf numFmtId="0" fontId="20" fillId="11" borderId="23" xfId="0" applyFont="1" applyFill="1" applyBorder="1" applyAlignment="1" applyProtection="1">
      <alignment horizontal="left" vertical="center" wrapText="1"/>
      <protection locked="0"/>
    </xf>
    <xf numFmtId="0" fontId="20" fillId="11" borderId="24" xfId="0" applyFont="1" applyFill="1" applyBorder="1" applyAlignment="1" applyProtection="1">
      <alignment horizontal="left" vertical="center" wrapText="1"/>
      <protection locked="0"/>
    </xf>
    <xf numFmtId="0" fontId="6" fillId="12" borderId="18" xfId="0" applyFont="1" applyFill="1" applyBorder="1" applyAlignment="1">
      <alignment horizontal="center" vertical="center" wrapText="1"/>
    </xf>
    <xf numFmtId="0" fontId="6" fillId="12" borderId="19" xfId="0" applyFont="1" applyFill="1" applyBorder="1" applyAlignment="1">
      <alignment horizontal="center" vertical="center" wrapText="1"/>
    </xf>
    <xf numFmtId="0" fontId="6" fillId="12" borderId="20" xfId="0" applyFont="1" applyFill="1" applyBorder="1" applyAlignment="1">
      <alignment horizontal="center" vertical="center" wrapText="1"/>
    </xf>
    <xf numFmtId="0" fontId="6" fillId="18" borderId="41" xfId="0" applyFont="1" applyFill="1" applyBorder="1" applyAlignment="1">
      <alignment horizontal="left" vertical="center"/>
    </xf>
    <xf numFmtId="0" fontId="6" fillId="18" borderId="4" xfId="0" applyFont="1" applyFill="1" applyBorder="1" applyAlignment="1">
      <alignment horizontal="left" vertical="center"/>
    </xf>
    <xf numFmtId="0" fontId="6" fillId="18" borderId="33" xfId="0" applyFont="1" applyFill="1" applyBorder="1" applyAlignment="1">
      <alignment horizontal="left" vertical="center"/>
    </xf>
    <xf numFmtId="0" fontId="36" fillId="12" borderId="27" xfId="0" applyFont="1" applyFill="1" applyBorder="1" applyAlignment="1">
      <alignment horizontal="right" vertical="center" wrapText="1"/>
    </xf>
    <xf numFmtId="0" fontId="36" fillId="12" borderId="16" xfId="0" applyFont="1" applyFill="1" applyBorder="1" applyAlignment="1">
      <alignment horizontal="right" vertical="center" wrapText="1"/>
    </xf>
    <xf numFmtId="0" fontId="35" fillId="0" borderId="1" xfId="0" applyFont="1" applyBorder="1" applyAlignment="1" applyProtection="1">
      <alignment horizontal="left" vertical="center"/>
      <protection locked="0"/>
    </xf>
    <xf numFmtId="0" fontId="35" fillId="0" borderId="40" xfId="0" applyFont="1" applyBorder="1" applyAlignment="1" applyProtection="1">
      <alignment horizontal="left" vertical="center"/>
      <protection locked="0"/>
    </xf>
    <xf numFmtId="0" fontId="35" fillId="0" borderId="6" xfId="0" applyFont="1" applyBorder="1" applyAlignment="1" applyProtection="1">
      <alignment horizontal="center" vertical="center" wrapText="1"/>
      <protection locked="0"/>
    </xf>
    <xf numFmtId="0" fontId="35" fillId="0" borderId="8" xfId="0" applyFont="1" applyBorder="1" applyAlignment="1" applyProtection="1">
      <alignment horizontal="center" vertical="center" wrapText="1"/>
      <protection locked="0"/>
    </xf>
    <xf numFmtId="0" fontId="10" fillId="10" borderId="6" xfId="0" applyFont="1" applyFill="1" applyBorder="1" applyAlignment="1">
      <alignment horizontal="center" vertical="center" wrapText="1"/>
    </xf>
    <xf numFmtId="0" fontId="10" fillId="10" borderId="8" xfId="0" applyFont="1" applyFill="1" applyBorder="1" applyAlignment="1">
      <alignment horizontal="center" vertical="center" wrapText="1"/>
    </xf>
    <xf numFmtId="0" fontId="41" fillId="0" borderId="6" xfId="0" applyFont="1" applyBorder="1" applyAlignment="1">
      <alignment horizontal="center" vertical="center"/>
    </xf>
    <xf numFmtId="0" fontId="41" fillId="0" borderId="7" xfId="0" applyFont="1" applyBorder="1" applyAlignment="1">
      <alignment horizontal="center" vertical="center"/>
    </xf>
    <xf numFmtId="0" fontId="41" fillId="0" borderId="21" xfId="0" applyFont="1" applyBorder="1" applyAlignment="1">
      <alignment horizontal="center" vertical="center"/>
    </xf>
    <xf numFmtId="0" fontId="10" fillId="10" borderId="7"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27" fillId="3" borderId="35" xfId="0" applyFont="1" applyFill="1" applyBorder="1" applyAlignment="1">
      <alignment horizontal="center" vertical="center"/>
    </xf>
    <xf numFmtId="0" fontId="27" fillId="3" borderId="36" xfId="0" applyFont="1" applyFill="1" applyBorder="1" applyAlignment="1">
      <alignment horizontal="center" vertical="center"/>
    </xf>
    <xf numFmtId="0" fontId="27" fillId="3" borderId="37" xfId="0" applyFont="1" applyFill="1" applyBorder="1" applyAlignment="1">
      <alignment horizontal="center" vertical="center"/>
    </xf>
    <xf numFmtId="0" fontId="16" fillId="4" borderId="29" xfId="0" applyFont="1" applyFill="1" applyBorder="1" applyAlignment="1">
      <alignment horizontal="center" vertical="center"/>
    </xf>
    <xf numFmtId="0" fontId="16" fillId="4" borderId="8" xfId="0" applyFont="1" applyFill="1" applyBorder="1" applyAlignment="1">
      <alignment horizontal="center" vertical="center"/>
    </xf>
    <xf numFmtId="0" fontId="35" fillId="0" borderId="22" xfId="0" applyFont="1" applyBorder="1" applyAlignment="1" applyProtection="1">
      <alignment horizontal="center" vertical="center" wrapText="1"/>
      <protection locked="0"/>
    </xf>
    <xf numFmtId="0" fontId="35" fillId="0" borderId="29" xfId="0" applyFont="1" applyBorder="1" applyAlignment="1" applyProtection="1">
      <alignment horizontal="center" vertical="center" wrapText="1"/>
      <protection locked="0"/>
    </xf>
    <xf numFmtId="0" fontId="41" fillId="0" borderId="22" xfId="0" applyFont="1" applyBorder="1" applyAlignment="1">
      <alignment horizontal="center" vertical="center"/>
    </xf>
    <xf numFmtId="0" fontId="41" fillId="0" borderId="23" xfId="0" applyFont="1" applyBorder="1" applyAlignment="1">
      <alignment horizontal="center" vertical="center"/>
    </xf>
    <xf numFmtId="0" fontId="41" fillId="0" borderId="24" xfId="0" applyFont="1" applyBorder="1" applyAlignment="1">
      <alignment horizontal="center" vertical="center"/>
    </xf>
    <xf numFmtId="0" fontId="6" fillId="8" borderId="18" xfId="0" applyFont="1" applyFill="1" applyBorder="1" applyAlignment="1">
      <alignment horizontal="center" vertical="center" wrapText="1"/>
    </xf>
    <xf numFmtId="0" fontId="6" fillId="8" borderId="19" xfId="0" applyFont="1" applyFill="1" applyBorder="1" applyAlignment="1">
      <alignment horizontal="center" vertical="center" wrapText="1"/>
    </xf>
    <xf numFmtId="0" fontId="6" fillId="8" borderId="20" xfId="0" applyFont="1" applyFill="1" applyBorder="1" applyAlignment="1">
      <alignment horizontal="center" vertical="center" wrapText="1"/>
    </xf>
    <xf numFmtId="0" fontId="47" fillId="16" borderId="44" xfId="0" applyFont="1" applyFill="1" applyBorder="1" applyAlignment="1">
      <alignment horizontal="left" vertical="center" wrapText="1"/>
    </xf>
    <xf numFmtId="0" fontId="47" fillId="16" borderId="19" xfId="0" applyFont="1" applyFill="1" applyBorder="1" applyAlignment="1">
      <alignment horizontal="left" vertical="center" wrapText="1"/>
    </xf>
    <xf numFmtId="0" fontId="47" fillId="16" borderId="20" xfId="0" applyFont="1" applyFill="1" applyBorder="1" applyAlignment="1">
      <alignment horizontal="left" vertical="center" wrapText="1"/>
    </xf>
    <xf numFmtId="0" fontId="6" fillId="9" borderId="39" xfId="0" applyFont="1" applyFill="1" applyBorder="1" applyAlignment="1">
      <alignment horizontal="left" vertical="center" wrapText="1"/>
    </xf>
    <xf numFmtId="0" fontId="6" fillId="9" borderId="7" xfId="0" applyFont="1" applyFill="1" applyBorder="1" applyAlignment="1">
      <alignment horizontal="left" vertical="center" wrapText="1"/>
    </xf>
    <xf numFmtId="0" fontId="6" fillId="9" borderId="21" xfId="0" applyFont="1" applyFill="1" applyBorder="1" applyAlignment="1">
      <alignment horizontal="left" vertical="center" wrapText="1"/>
    </xf>
    <xf numFmtId="0" fontId="30" fillId="7" borderId="12" xfId="0" applyFont="1" applyFill="1" applyBorder="1" applyAlignment="1">
      <alignment horizontal="center" vertical="center" wrapText="1"/>
    </xf>
    <xf numFmtId="0" fontId="30" fillId="7" borderId="11" xfId="0" applyFont="1" applyFill="1" applyBorder="1" applyAlignment="1">
      <alignment horizontal="center" vertical="center" wrapText="1"/>
    </xf>
    <xf numFmtId="0" fontId="30" fillId="7" borderId="48" xfId="0" applyFont="1" applyFill="1" applyBorder="1" applyAlignment="1">
      <alignment horizontal="center" vertical="center" wrapText="1"/>
    </xf>
    <xf numFmtId="0" fontId="20" fillId="11" borderId="3" xfId="0" applyFont="1" applyFill="1" applyBorder="1" applyAlignment="1" applyProtection="1">
      <alignment horizontal="center" vertical="center" wrapText="1"/>
      <protection locked="0"/>
    </xf>
    <xf numFmtId="0" fontId="20" fillId="11" borderId="4" xfId="0" applyFont="1" applyFill="1" applyBorder="1" applyAlignment="1" applyProtection="1">
      <alignment horizontal="center" vertical="center" wrapText="1"/>
      <protection locked="0"/>
    </xf>
    <xf numFmtId="0" fontId="20" fillId="11" borderId="33" xfId="0" applyFont="1" applyFill="1" applyBorder="1" applyAlignment="1" applyProtection="1">
      <alignment horizontal="center" vertical="center" wrapText="1"/>
      <protection locked="0"/>
    </xf>
    <xf numFmtId="10" fontId="7" fillId="11" borderId="1" xfId="0" applyNumberFormat="1" applyFont="1" applyFill="1" applyBorder="1" applyAlignment="1" applyProtection="1">
      <alignment horizontal="center" vertical="center" wrapText="1"/>
      <protection locked="0"/>
    </xf>
    <xf numFmtId="0" fontId="20" fillId="14" borderId="18" xfId="0" applyFont="1" applyFill="1" applyBorder="1" applyAlignment="1" applyProtection="1">
      <alignment horizontal="center" vertical="center" wrapText="1"/>
      <protection locked="0"/>
    </xf>
    <xf numFmtId="0" fontId="20" fillId="14" borderId="19" xfId="0" applyFont="1" applyFill="1" applyBorder="1" applyAlignment="1" applyProtection="1">
      <alignment horizontal="center" vertical="center" wrapText="1"/>
      <protection locked="0"/>
    </xf>
    <xf numFmtId="0" fontId="20" fillId="14" borderId="20" xfId="0" applyFont="1" applyFill="1" applyBorder="1" applyAlignment="1" applyProtection="1">
      <alignment horizontal="center" vertical="center" wrapText="1"/>
      <protection locked="0"/>
    </xf>
    <xf numFmtId="0" fontId="27" fillId="7" borderId="30" xfId="0" applyFont="1" applyFill="1" applyBorder="1" applyAlignment="1">
      <alignment horizontal="left" vertical="center"/>
    </xf>
    <xf numFmtId="0" fontId="27" fillId="7" borderId="31" xfId="0" applyFont="1" applyFill="1" applyBorder="1" applyAlignment="1">
      <alignment horizontal="left" vertical="center"/>
    </xf>
    <xf numFmtId="0" fontId="27" fillId="7" borderId="32" xfId="0" applyFont="1" applyFill="1" applyBorder="1" applyAlignment="1">
      <alignment horizontal="left" vertical="center"/>
    </xf>
    <xf numFmtId="0" fontId="19" fillId="11" borderId="6" xfId="0" applyFont="1" applyFill="1" applyBorder="1" applyAlignment="1" applyProtection="1">
      <alignment horizontal="left" vertical="center" wrapText="1"/>
      <protection locked="0"/>
    </xf>
    <xf numFmtId="0" fontId="19" fillId="11" borderId="7" xfId="0" applyFont="1" applyFill="1" applyBorder="1" applyAlignment="1" applyProtection="1">
      <alignment horizontal="left" vertical="center" wrapText="1"/>
      <protection locked="0"/>
    </xf>
    <xf numFmtId="0" fontId="19" fillId="11" borderId="21" xfId="0" applyFont="1" applyFill="1" applyBorder="1" applyAlignment="1" applyProtection="1">
      <alignment horizontal="left" vertical="center" wrapText="1"/>
      <protection locked="0"/>
    </xf>
    <xf numFmtId="0" fontId="35" fillId="14" borderId="22" xfId="0" applyFont="1" applyFill="1" applyBorder="1" applyAlignment="1" applyProtection="1">
      <alignment horizontal="left" vertical="center" wrapText="1"/>
      <protection locked="0"/>
    </xf>
    <xf numFmtId="0" fontId="35" fillId="14" borderId="23" xfId="0" applyFont="1" applyFill="1" applyBorder="1" applyAlignment="1" applyProtection="1">
      <alignment horizontal="left" vertical="center" wrapText="1"/>
      <protection locked="0"/>
    </xf>
    <xf numFmtId="0" fontId="35" fillId="14" borderId="24" xfId="0" applyFont="1" applyFill="1" applyBorder="1" applyAlignment="1" applyProtection="1">
      <alignment horizontal="left" vertical="center" wrapText="1"/>
      <protection locked="0"/>
    </xf>
  </cellXfs>
  <cellStyles count="1">
    <cellStyle name="Normal" xfId="0" builtinId="0"/>
  </cellStyles>
  <dxfs count="18">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58A58E"/>
      <color rgb="FF00857C"/>
      <color rgb="FF5450E4"/>
      <color rgb="FF688CE8"/>
      <color rgb="FF6ECEB2"/>
      <color rgb="FFFF999B"/>
      <color rgb="FF0C2340"/>
      <color rgb="FF00D8C9"/>
      <color rgb="FFB5C1E4"/>
      <color rgb="FFFFB1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A856E-E24C-5945-AA59-4BB498CB6532}">
  <sheetPr codeName="Sheet1">
    <pageSetUpPr fitToPage="1"/>
  </sheetPr>
  <dimension ref="A1:Z211"/>
  <sheetViews>
    <sheetView topLeftCell="B1" zoomScaleNormal="100" workbookViewId="0">
      <selection activeCell="B2" sqref="B2:C2"/>
    </sheetView>
  </sheetViews>
  <sheetFormatPr defaultColWidth="10.81640625" defaultRowHeight="15.5" x14ac:dyDescent="0.35"/>
  <cols>
    <col min="1" max="1" width="1.81640625" style="3" customWidth="1"/>
    <col min="2" max="2" width="47.1796875" style="5" customWidth="1"/>
    <col min="3" max="3" width="223.1796875" style="3" customWidth="1"/>
    <col min="4" max="16384" width="10.81640625" style="3"/>
  </cols>
  <sheetData>
    <row r="1" spans="2:12" ht="28" customHeight="1" x14ac:dyDescent="0.35">
      <c r="B1" s="284" t="s">
        <v>567</v>
      </c>
      <c r="C1" s="285"/>
      <c r="D1" s="285"/>
      <c r="E1" s="285"/>
      <c r="F1" s="285"/>
      <c r="G1" s="285"/>
      <c r="H1" s="285"/>
      <c r="I1" s="285"/>
      <c r="J1" s="285"/>
      <c r="K1" s="285"/>
      <c r="L1" s="285"/>
    </row>
    <row r="2" spans="2:12" ht="19" customHeight="1" x14ac:dyDescent="0.35">
      <c r="B2" s="292" t="s">
        <v>502</v>
      </c>
      <c r="C2" s="292"/>
    </row>
    <row r="3" spans="2:12" ht="24" customHeight="1" x14ac:dyDescent="0.35">
      <c r="B3" s="258" t="s">
        <v>136</v>
      </c>
      <c r="C3" s="259"/>
    </row>
    <row r="4" spans="2:12" ht="14" customHeight="1" x14ac:dyDescent="0.35">
      <c r="B4" s="256"/>
      <c r="C4" s="257"/>
    </row>
    <row r="5" spans="2:12" ht="18" x14ac:dyDescent="0.35">
      <c r="B5" s="283" t="s">
        <v>105</v>
      </c>
      <c r="C5" s="283"/>
      <c r="D5"/>
      <c r="E5"/>
      <c r="F5"/>
      <c r="G5"/>
      <c r="H5"/>
    </row>
    <row r="6" spans="2:12" ht="20" customHeight="1" x14ac:dyDescent="0.35">
      <c r="B6" s="247" t="s">
        <v>494</v>
      </c>
      <c r="C6" s="248"/>
    </row>
    <row r="7" spans="2:12" ht="31" customHeight="1" x14ac:dyDescent="0.35">
      <c r="B7" s="247" t="s">
        <v>493</v>
      </c>
      <c r="C7" s="248"/>
    </row>
    <row r="8" spans="2:12" ht="20" customHeight="1" x14ac:dyDescent="0.35">
      <c r="B8" s="247" t="s">
        <v>495</v>
      </c>
      <c r="C8" s="248"/>
    </row>
    <row r="9" spans="2:12" ht="20" customHeight="1" x14ac:dyDescent="0.35">
      <c r="B9" s="247" t="s">
        <v>491</v>
      </c>
      <c r="C9" s="248"/>
    </row>
    <row r="10" spans="2:12" ht="28" customHeight="1" x14ac:dyDescent="0.35">
      <c r="B10" s="247" t="s">
        <v>496</v>
      </c>
      <c r="C10" s="248"/>
    </row>
    <row r="11" spans="2:12" x14ac:dyDescent="0.35">
      <c r="B11" s="290"/>
      <c r="C11" s="291"/>
      <c r="D11" s="4"/>
    </row>
    <row r="12" spans="2:12" ht="18" customHeight="1" x14ac:dyDescent="0.35">
      <c r="B12" s="288" t="s">
        <v>42</v>
      </c>
      <c r="C12" s="289"/>
      <c r="D12" s="4"/>
      <c r="E12" s="249"/>
      <c r="F12" s="249"/>
      <c r="G12" s="249"/>
      <c r="H12" s="249"/>
    </row>
    <row r="13" spans="2:12" ht="18" customHeight="1" x14ac:dyDescent="0.35">
      <c r="B13" s="258" t="s">
        <v>106</v>
      </c>
      <c r="C13" s="259"/>
      <c r="D13" s="4"/>
      <c r="E13" s="5"/>
      <c r="F13" s="5"/>
      <c r="G13" s="5"/>
      <c r="H13" s="5"/>
    </row>
    <row r="14" spans="2:12" ht="18" customHeight="1" x14ac:dyDescent="0.35">
      <c r="B14" s="254" t="s">
        <v>492</v>
      </c>
      <c r="C14" s="255"/>
      <c r="D14" s="5"/>
      <c r="E14" s="5"/>
      <c r="F14" s="5"/>
      <c r="G14" s="5"/>
    </row>
    <row r="15" spans="2:12" s="11" customFormat="1" ht="18" customHeight="1" x14ac:dyDescent="0.35">
      <c r="B15" s="254" t="s">
        <v>489</v>
      </c>
      <c r="C15" s="255"/>
      <c r="D15" s="250"/>
      <c r="E15" s="250"/>
      <c r="F15" s="250"/>
      <c r="G15" s="250"/>
    </row>
    <row r="16" spans="2:12" s="11" customFormat="1" ht="18" customHeight="1" x14ac:dyDescent="0.35">
      <c r="B16" s="254" t="s">
        <v>135</v>
      </c>
      <c r="C16" s="255"/>
      <c r="D16" s="250"/>
      <c r="E16" s="250"/>
      <c r="F16" s="250"/>
      <c r="G16" s="250"/>
    </row>
    <row r="17" spans="2:12" ht="35" customHeight="1" x14ac:dyDescent="0.35">
      <c r="B17" s="281" t="s">
        <v>117</v>
      </c>
      <c r="C17" s="282"/>
      <c r="D17" s="251"/>
      <c r="E17" s="251"/>
      <c r="F17" s="251"/>
      <c r="G17" s="251"/>
    </row>
    <row r="18" spans="2:12" ht="18" customHeight="1" x14ac:dyDescent="0.35">
      <c r="B18" s="281" t="s">
        <v>500</v>
      </c>
      <c r="C18" s="282"/>
      <c r="D18" s="249"/>
      <c r="E18" s="249"/>
      <c r="F18" s="249"/>
      <c r="G18" s="249"/>
    </row>
    <row r="19" spans="2:12" ht="18" customHeight="1" x14ac:dyDescent="0.35">
      <c r="B19" s="281" t="s">
        <v>501</v>
      </c>
      <c r="C19" s="282"/>
      <c r="D19" s="249"/>
      <c r="E19" s="249"/>
      <c r="F19" s="249"/>
      <c r="G19" s="249"/>
    </row>
    <row r="20" spans="2:12" ht="18" customHeight="1" x14ac:dyDescent="0.35">
      <c r="B20" s="252" t="s">
        <v>113</v>
      </c>
      <c r="C20" s="253"/>
      <c r="D20" s="249"/>
      <c r="E20" s="249"/>
      <c r="F20" s="249"/>
      <c r="G20" s="249"/>
    </row>
    <row r="21" spans="2:12" ht="18" customHeight="1" x14ac:dyDescent="0.35">
      <c r="B21" s="281" t="s">
        <v>498</v>
      </c>
      <c r="C21" s="282"/>
      <c r="D21" s="262"/>
      <c r="E21" s="262"/>
      <c r="F21" s="262"/>
      <c r="G21" s="262"/>
    </row>
    <row r="22" spans="2:12" ht="18" customHeight="1" x14ac:dyDescent="0.35">
      <c r="B22" s="281" t="s">
        <v>499</v>
      </c>
      <c r="C22" s="282"/>
      <c r="D22" s="249"/>
      <c r="E22" s="249"/>
      <c r="F22" s="249"/>
      <c r="G22" s="249"/>
    </row>
    <row r="23" spans="2:12" ht="18" customHeight="1" x14ac:dyDescent="0.35">
      <c r="B23" s="264" t="s">
        <v>531</v>
      </c>
      <c r="C23" s="265"/>
      <c r="D23" s="249"/>
      <c r="E23" s="249"/>
      <c r="F23" s="249"/>
      <c r="G23" s="249"/>
    </row>
    <row r="24" spans="2:12" ht="18" customHeight="1" x14ac:dyDescent="0.35">
      <c r="B24" s="281" t="s">
        <v>497</v>
      </c>
      <c r="C24" s="282"/>
      <c r="D24"/>
      <c r="E24"/>
      <c r="F24"/>
      <c r="G24"/>
      <c r="H24"/>
      <c r="I24"/>
      <c r="J24"/>
      <c r="K24"/>
    </row>
    <row r="25" spans="2:12" ht="18" customHeight="1" x14ac:dyDescent="0.35">
      <c r="B25" s="281" t="s">
        <v>436</v>
      </c>
      <c r="C25" s="282"/>
      <c r="D25"/>
      <c r="E25"/>
      <c r="F25"/>
      <c r="G25"/>
      <c r="H25"/>
      <c r="I25"/>
      <c r="J25"/>
      <c r="K25"/>
    </row>
    <row r="26" spans="2:12" ht="13" customHeight="1" x14ac:dyDescent="0.35">
      <c r="B26" s="256"/>
      <c r="C26" s="257"/>
      <c r="D26"/>
      <c r="E26"/>
      <c r="F26"/>
      <c r="G26"/>
      <c r="H26"/>
      <c r="I26"/>
      <c r="J26"/>
      <c r="K26"/>
      <c r="L26"/>
    </row>
    <row r="27" spans="2:12" ht="20" customHeight="1" x14ac:dyDescent="0.35">
      <c r="B27" s="268" t="s">
        <v>44</v>
      </c>
      <c r="C27" s="269"/>
      <c r="D27"/>
      <c r="E27"/>
      <c r="F27"/>
      <c r="G27"/>
      <c r="H27"/>
      <c r="I27"/>
      <c r="J27"/>
      <c r="K27"/>
      <c r="L27"/>
    </row>
    <row r="28" spans="2:12" ht="82" customHeight="1" x14ac:dyDescent="0.35">
      <c r="B28" s="243" t="s">
        <v>533</v>
      </c>
      <c r="C28" s="244"/>
      <c r="D28"/>
      <c r="E28"/>
      <c r="F28"/>
      <c r="G28"/>
      <c r="H28"/>
      <c r="I28"/>
      <c r="J28"/>
      <c r="K28"/>
      <c r="L28"/>
    </row>
    <row r="29" spans="2:12" ht="12" customHeight="1" x14ac:dyDescent="0.35">
      <c r="B29" s="256"/>
      <c r="C29" s="257"/>
      <c r="D29"/>
      <c r="E29"/>
      <c r="F29"/>
      <c r="G29"/>
      <c r="H29"/>
      <c r="I29"/>
      <c r="J29"/>
      <c r="K29"/>
      <c r="L29"/>
    </row>
    <row r="30" spans="2:12" ht="18" customHeight="1" x14ac:dyDescent="0.35">
      <c r="B30" s="266" t="s">
        <v>26</v>
      </c>
      <c r="C30" s="267"/>
      <c r="D30"/>
      <c r="E30"/>
      <c r="F30"/>
      <c r="G30"/>
      <c r="H30"/>
      <c r="I30"/>
      <c r="J30"/>
      <c r="K30"/>
      <c r="L30"/>
    </row>
    <row r="31" spans="2:12" ht="18" customHeight="1" x14ac:dyDescent="0.35">
      <c r="B31" s="275" t="s">
        <v>460</v>
      </c>
      <c r="C31" s="276"/>
      <c r="D31"/>
      <c r="E31"/>
      <c r="F31"/>
      <c r="G31"/>
      <c r="H31"/>
      <c r="I31"/>
      <c r="J31"/>
      <c r="K31"/>
      <c r="L31"/>
    </row>
    <row r="32" spans="2:12" ht="18" customHeight="1" x14ac:dyDescent="0.35">
      <c r="B32" s="279" t="s">
        <v>107</v>
      </c>
      <c r="C32" s="280"/>
      <c r="D32"/>
      <c r="E32"/>
      <c r="F32"/>
      <c r="G32"/>
      <c r="H32"/>
      <c r="I32"/>
      <c r="J32"/>
      <c r="K32"/>
      <c r="L32"/>
    </row>
    <row r="33" spans="1:26" ht="18" customHeight="1" x14ac:dyDescent="0.35">
      <c r="B33" s="258" t="s">
        <v>108</v>
      </c>
      <c r="C33" s="259"/>
      <c r="D33"/>
      <c r="E33"/>
      <c r="F33"/>
      <c r="G33"/>
      <c r="H33"/>
      <c r="I33"/>
      <c r="J33"/>
      <c r="K33"/>
      <c r="L33"/>
    </row>
    <row r="34" spans="1:26" ht="81" customHeight="1" x14ac:dyDescent="0.35">
      <c r="B34" s="260" t="s">
        <v>503</v>
      </c>
      <c r="C34" s="261"/>
      <c r="D34"/>
      <c r="E34"/>
      <c r="F34"/>
      <c r="G34"/>
      <c r="H34"/>
      <c r="I34"/>
      <c r="J34"/>
      <c r="K34"/>
    </row>
    <row r="35" spans="1:26" ht="20" customHeight="1" x14ac:dyDescent="0.35">
      <c r="B35" s="256"/>
      <c r="C35" s="257"/>
      <c r="D35"/>
      <c r="E35"/>
      <c r="F35"/>
      <c r="G35"/>
      <c r="H35"/>
      <c r="I35"/>
      <c r="J35"/>
      <c r="K35"/>
      <c r="L35"/>
    </row>
    <row r="36" spans="1:26" ht="18" customHeight="1" x14ac:dyDescent="0.35">
      <c r="B36" s="271" t="s">
        <v>31</v>
      </c>
      <c r="C36" s="272"/>
      <c r="D36"/>
      <c r="E36"/>
      <c r="F36"/>
      <c r="G36"/>
      <c r="H36"/>
      <c r="I36"/>
      <c r="J36"/>
      <c r="K36"/>
      <c r="L36"/>
    </row>
    <row r="37" spans="1:26" s="7" customFormat="1" ht="18" customHeight="1" x14ac:dyDescent="0.35">
      <c r="B37" s="277" t="s">
        <v>116</v>
      </c>
      <c r="C37" s="278"/>
      <c r="D37" s="6"/>
      <c r="E37" s="6"/>
      <c r="F37" s="6"/>
      <c r="G37" s="6"/>
      <c r="H37" s="6"/>
      <c r="I37" s="6"/>
      <c r="J37" s="6"/>
      <c r="K37" s="6"/>
      <c r="L37" s="6"/>
    </row>
    <row r="38" spans="1:26" s="7" customFormat="1" ht="22" customHeight="1" x14ac:dyDescent="0.35">
      <c r="B38" s="247" t="s">
        <v>109</v>
      </c>
      <c r="C38" s="248"/>
      <c r="D38" s="6"/>
      <c r="E38" s="6"/>
      <c r="F38" s="6"/>
      <c r="G38" s="6"/>
      <c r="H38" s="6"/>
      <c r="I38" s="6"/>
      <c r="J38" s="6"/>
      <c r="K38" s="6"/>
      <c r="L38" s="6"/>
    </row>
    <row r="39" spans="1:26" s="7" customFormat="1" ht="18" customHeight="1" x14ac:dyDescent="0.35">
      <c r="B39" s="245" t="s">
        <v>114</v>
      </c>
      <c r="C39" s="246"/>
      <c r="D39" s="6"/>
      <c r="E39" s="6"/>
      <c r="F39" s="6"/>
      <c r="G39" s="6"/>
      <c r="H39" s="6"/>
      <c r="I39" s="6"/>
      <c r="J39" s="6"/>
      <c r="K39" s="6"/>
      <c r="L39" s="6"/>
    </row>
    <row r="40" spans="1:26" s="7" customFormat="1" ht="21" customHeight="1" x14ac:dyDescent="0.35">
      <c r="B40" s="247" t="s">
        <v>134</v>
      </c>
      <c r="C40" s="248"/>
      <c r="D40" s="6"/>
      <c r="E40" s="6"/>
      <c r="F40" s="6"/>
      <c r="G40" s="6"/>
      <c r="H40" s="6"/>
      <c r="I40" s="6"/>
      <c r="J40" s="6"/>
      <c r="K40" s="6"/>
    </row>
    <row r="41" spans="1:26" customFormat="1" ht="21.75" customHeight="1" x14ac:dyDescent="0.35">
      <c r="A41" s="7"/>
      <c r="B41" s="286" t="s">
        <v>565</v>
      </c>
      <c r="C41" s="287"/>
      <c r="D41" s="7"/>
      <c r="E41" s="7"/>
      <c r="F41" s="7"/>
      <c r="G41" s="7"/>
      <c r="H41" s="7"/>
      <c r="I41" s="7"/>
      <c r="J41" s="7"/>
      <c r="K41" s="7"/>
      <c r="L41" s="7"/>
      <c r="M41" s="7"/>
      <c r="N41" s="7"/>
      <c r="O41" s="7"/>
      <c r="P41" s="7"/>
      <c r="Q41" s="7"/>
      <c r="R41" s="7"/>
      <c r="S41" s="7"/>
      <c r="T41" s="7"/>
      <c r="U41" s="7"/>
      <c r="V41" s="7"/>
      <c r="W41" s="7"/>
      <c r="X41" s="7"/>
      <c r="Y41" s="7"/>
      <c r="Z41" s="7"/>
    </row>
    <row r="42" spans="1:26" s="7" customFormat="1" ht="18" customHeight="1" x14ac:dyDescent="0.35">
      <c r="B42" s="245" t="s">
        <v>115</v>
      </c>
      <c r="C42" s="246"/>
      <c r="D42"/>
      <c r="E42"/>
      <c r="F42"/>
      <c r="G42" s="6"/>
      <c r="H42" s="6"/>
      <c r="I42" s="6"/>
      <c r="J42" s="6"/>
      <c r="K42" s="6"/>
      <c r="L42" s="6"/>
    </row>
    <row r="43" spans="1:26" s="7" customFormat="1" ht="50" customHeight="1" x14ac:dyDescent="0.35">
      <c r="B43" s="243" t="s">
        <v>133</v>
      </c>
      <c r="C43" s="244"/>
      <c r="D43"/>
      <c r="E43"/>
      <c r="F43"/>
      <c r="G43" s="6"/>
      <c r="H43" s="6"/>
      <c r="I43" s="6"/>
      <c r="J43" s="6"/>
      <c r="K43" s="6"/>
    </row>
    <row r="44" spans="1:26" ht="18" customHeight="1" x14ac:dyDescent="0.35">
      <c r="B44" s="256"/>
      <c r="C44" s="257"/>
      <c r="D44"/>
      <c r="E44"/>
      <c r="F44"/>
      <c r="G44" s="8"/>
      <c r="H44" s="8"/>
      <c r="I44" s="8"/>
      <c r="J44"/>
      <c r="K44"/>
      <c r="L44"/>
    </row>
    <row r="45" spans="1:26" ht="24" customHeight="1" x14ac:dyDescent="0.35">
      <c r="B45" s="273" t="s">
        <v>91</v>
      </c>
      <c r="C45" s="274"/>
      <c r="D45"/>
      <c r="E45"/>
      <c r="F45"/>
      <c r="G45" s="9"/>
      <c r="H45" s="9"/>
      <c r="I45" s="9"/>
      <c r="J45"/>
      <c r="K45"/>
      <c r="L45"/>
    </row>
    <row r="46" spans="1:26" ht="70" customHeight="1" x14ac:dyDescent="0.35">
      <c r="B46" s="270" t="s">
        <v>560</v>
      </c>
      <c r="C46" s="270"/>
      <c r="D46"/>
      <c r="E46"/>
      <c r="F46"/>
      <c r="G46" s="10"/>
      <c r="H46" s="10"/>
      <c r="I46" s="10"/>
      <c r="J46" s="10"/>
      <c r="K46" s="10"/>
      <c r="L46" s="10"/>
      <c r="M46" s="10"/>
    </row>
    <row r="47" spans="1:26" ht="14" customHeight="1" x14ac:dyDescent="0.35">
      <c r="B47"/>
      <c r="C47"/>
      <c r="D47"/>
      <c r="E47"/>
      <c r="F47"/>
      <c r="G47" s="10"/>
      <c r="H47" s="10"/>
      <c r="I47" s="10"/>
      <c r="J47" s="10"/>
      <c r="K47" s="10"/>
      <c r="L47" s="10"/>
      <c r="M47" s="10"/>
    </row>
    <row r="48" spans="1:26" x14ac:dyDescent="0.35">
      <c r="B48" s="263" t="s">
        <v>430</v>
      </c>
      <c r="C48" s="263"/>
      <c r="D48"/>
      <c r="E48"/>
      <c r="F48"/>
    </row>
    <row r="49" spans="2:6" x14ac:dyDescent="0.35">
      <c r="B49" s="88" t="s">
        <v>432</v>
      </c>
      <c r="C49" s="89" t="s">
        <v>431</v>
      </c>
      <c r="D49"/>
      <c r="E49"/>
      <c r="F49"/>
    </row>
    <row r="50" spans="2:6" x14ac:dyDescent="0.35">
      <c r="B50" s="90" t="s">
        <v>140</v>
      </c>
      <c r="C50" s="91" t="s">
        <v>139</v>
      </c>
      <c r="D50"/>
      <c r="E50"/>
      <c r="F50"/>
    </row>
    <row r="51" spans="2:6" x14ac:dyDescent="0.35">
      <c r="B51" s="90" t="s">
        <v>142</v>
      </c>
      <c r="C51" s="91" t="s">
        <v>141</v>
      </c>
      <c r="D51"/>
      <c r="E51"/>
      <c r="F51"/>
    </row>
    <row r="52" spans="2:6" x14ac:dyDescent="0.35">
      <c r="B52" s="90" t="s">
        <v>205</v>
      </c>
      <c r="C52" s="91" t="s">
        <v>204</v>
      </c>
      <c r="D52"/>
      <c r="E52"/>
      <c r="F52"/>
    </row>
    <row r="53" spans="2:6" x14ac:dyDescent="0.35">
      <c r="B53" s="90" t="s">
        <v>148</v>
      </c>
      <c r="C53" s="91" t="s">
        <v>147</v>
      </c>
    </row>
    <row r="54" spans="2:6" x14ac:dyDescent="0.35">
      <c r="B54" s="90" t="s">
        <v>149</v>
      </c>
      <c r="C54" s="91" t="s">
        <v>46</v>
      </c>
    </row>
    <row r="55" spans="2:6" x14ac:dyDescent="0.35">
      <c r="B55" s="90" t="s">
        <v>144</v>
      </c>
      <c r="C55" s="91" t="s">
        <v>143</v>
      </c>
    </row>
    <row r="56" spans="2:6" x14ac:dyDescent="0.35">
      <c r="B56" s="90" t="s">
        <v>152</v>
      </c>
      <c r="C56" s="91" t="s">
        <v>151</v>
      </c>
    </row>
    <row r="57" spans="2:6" x14ac:dyDescent="0.35">
      <c r="B57" s="90" t="s">
        <v>150</v>
      </c>
      <c r="C57" s="91" t="s">
        <v>47</v>
      </c>
    </row>
    <row r="58" spans="2:6" x14ac:dyDescent="0.35">
      <c r="B58" s="90" t="s">
        <v>154</v>
      </c>
      <c r="C58" s="91" t="s">
        <v>153</v>
      </c>
    </row>
    <row r="59" spans="2:6" x14ac:dyDescent="0.35">
      <c r="B59" s="90" t="s">
        <v>174</v>
      </c>
      <c r="C59" s="91" t="s">
        <v>173</v>
      </c>
    </row>
    <row r="60" spans="2:6" x14ac:dyDescent="0.35">
      <c r="B60" s="90" t="s">
        <v>163</v>
      </c>
      <c r="C60" s="91" t="s">
        <v>162</v>
      </c>
    </row>
    <row r="61" spans="2:6" x14ac:dyDescent="0.35">
      <c r="B61" s="90" t="s">
        <v>160</v>
      </c>
      <c r="C61" s="91" t="s">
        <v>159</v>
      </c>
    </row>
    <row r="62" spans="2:6" x14ac:dyDescent="0.35">
      <c r="B62" s="90" t="s">
        <v>158</v>
      </c>
      <c r="C62" s="91" t="s">
        <v>157</v>
      </c>
    </row>
    <row r="63" spans="2:6" x14ac:dyDescent="0.35">
      <c r="B63" s="90" t="s">
        <v>180</v>
      </c>
      <c r="C63" s="91" t="s">
        <v>179</v>
      </c>
    </row>
    <row r="64" spans="2:6" x14ac:dyDescent="0.35">
      <c r="B64" s="90" t="s">
        <v>182</v>
      </c>
      <c r="C64" s="91" t="s">
        <v>181</v>
      </c>
    </row>
    <row r="65" spans="2:3" x14ac:dyDescent="0.35">
      <c r="B65" s="90" t="s">
        <v>167</v>
      </c>
      <c r="C65" s="91" t="s">
        <v>166</v>
      </c>
    </row>
    <row r="66" spans="2:3" x14ac:dyDescent="0.35">
      <c r="B66" s="90" t="s">
        <v>176</v>
      </c>
      <c r="C66" s="91" t="s">
        <v>175</v>
      </c>
    </row>
    <row r="67" spans="2:3" x14ac:dyDescent="0.35">
      <c r="B67" s="90" t="s">
        <v>171</v>
      </c>
      <c r="C67" s="91" t="s">
        <v>170</v>
      </c>
    </row>
    <row r="68" spans="2:3" x14ac:dyDescent="0.35">
      <c r="B68" s="90" t="s">
        <v>156</v>
      </c>
      <c r="C68" s="91" t="s">
        <v>155</v>
      </c>
    </row>
    <row r="69" spans="2:3" x14ac:dyDescent="0.35">
      <c r="B69" s="90" t="s">
        <v>178</v>
      </c>
      <c r="C69" s="91" t="s">
        <v>177</v>
      </c>
    </row>
    <row r="70" spans="2:3" x14ac:dyDescent="0.35">
      <c r="B70" s="90" t="s">
        <v>172</v>
      </c>
      <c r="C70" s="91" t="s">
        <v>48</v>
      </c>
    </row>
    <row r="71" spans="2:3" x14ac:dyDescent="0.35">
      <c r="B71" s="90" t="s">
        <v>169</v>
      </c>
      <c r="C71" s="91" t="s">
        <v>168</v>
      </c>
    </row>
    <row r="72" spans="2:3" x14ac:dyDescent="0.35">
      <c r="B72" s="90" t="s">
        <v>161</v>
      </c>
      <c r="C72" s="91" t="s">
        <v>50</v>
      </c>
    </row>
    <row r="73" spans="2:3" x14ac:dyDescent="0.35">
      <c r="B73" s="90" t="s">
        <v>165</v>
      </c>
      <c r="C73" s="91" t="s">
        <v>164</v>
      </c>
    </row>
    <row r="74" spans="2:3" x14ac:dyDescent="0.35">
      <c r="B74" s="90" t="s">
        <v>263</v>
      </c>
      <c r="C74" s="91" t="s">
        <v>262</v>
      </c>
    </row>
    <row r="75" spans="2:3" x14ac:dyDescent="0.35">
      <c r="B75" s="90" t="s">
        <v>183</v>
      </c>
      <c r="C75" s="91" t="s">
        <v>51</v>
      </c>
    </row>
    <row r="76" spans="2:3" x14ac:dyDescent="0.35">
      <c r="B76" s="90" t="s">
        <v>197</v>
      </c>
      <c r="C76" s="91" t="s">
        <v>196</v>
      </c>
    </row>
    <row r="77" spans="2:3" x14ac:dyDescent="0.35">
      <c r="B77" s="90" t="s">
        <v>272</v>
      </c>
      <c r="C77" s="91" t="s">
        <v>271</v>
      </c>
    </row>
    <row r="78" spans="2:3" x14ac:dyDescent="0.35">
      <c r="B78" s="90" t="s">
        <v>187</v>
      </c>
      <c r="C78" s="91" t="s">
        <v>52</v>
      </c>
    </row>
    <row r="79" spans="2:3" x14ac:dyDescent="0.35">
      <c r="B79" s="90" t="s">
        <v>188</v>
      </c>
      <c r="C79" s="91" t="s">
        <v>53</v>
      </c>
    </row>
    <row r="80" spans="2:3" x14ac:dyDescent="0.35">
      <c r="B80" s="90" t="s">
        <v>189</v>
      </c>
      <c r="C80" s="91" t="s">
        <v>54</v>
      </c>
    </row>
    <row r="81" spans="2:3" ht="21" customHeight="1" x14ac:dyDescent="0.35">
      <c r="B81" s="90" t="s">
        <v>410</v>
      </c>
      <c r="C81" s="91" t="s">
        <v>409</v>
      </c>
    </row>
    <row r="82" spans="2:3" ht="18" customHeight="1" x14ac:dyDescent="0.35">
      <c r="B82" s="90" t="s">
        <v>404</v>
      </c>
      <c r="C82" s="91" t="s">
        <v>403</v>
      </c>
    </row>
    <row r="83" spans="2:3" x14ac:dyDescent="0.35">
      <c r="B83" s="90" t="s">
        <v>265</v>
      </c>
      <c r="C83" s="91" t="s">
        <v>264</v>
      </c>
    </row>
    <row r="84" spans="2:3" x14ac:dyDescent="0.35">
      <c r="B84" s="90" t="s">
        <v>412</v>
      </c>
      <c r="C84" s="91" t="s">
        <v>411</v>
      </c>
    </row>
    <row r="85" spans="2:3" x14ac:dyDescent="0.35">
      <c r="B85" s="90" t="s">
        <v>185</v>
      </c>
      <c r="C85" s="91" t="s">
        <v>184</v>
      </c>
    </row>
    <row r="86" spans="2:3" x14ac:dyDescent="0.35">
      <c r="B86" s="90" t="s">
        <v>191</v>
      </c>
      <c r="C86" s="91" t="s">
        <v>190</v>
      </c>
    </row>
    <row r="87" spans="2:3" x14ac:dyDescent="0.35">
      <c r="B87" s="90" t="s">
        <v>236</v>
      </c>
      <c r="C87" s="91" t="s">
        <v>55</v>
      </c>
    </row>
    <row r="88" spans="2:3" x14ac:dyDescent="0.35">
      <c r="B88" s="90" t="s">
        <v>193</v>
      </c>
      <c r="C88" s="91" t="s">
        <v>192</v>
      </c>
    </row>
    <row r="89" spans="2:3" x14ac:dyDescent="0.35">
      <c r="B89" s="90" t="s">
        <v>195</v>
      </c>
      <c r="C89" s="91" t="s">
        <v>194</v>
      </c>
    </row>
    <row r="90" spans="2:3" x14ac:dyDescent="0.35">
      <c r="B90" s="90" t="s">
        <v>198</v>
      </c>
      <c r="C90" s="91" t="s">
        <v>56</v>
      </c>
    </row>
    <row r="91" spans="2:3" x14ac:dyDescent="0.35">
      <c r="B91" s="90" t="s">
        <v>201</v>
      </c>
      <c r="C91" s="91" t="s">
        <v>57</v>
      </c>
    </row>
    <row r="92" spans="2:3" x14ac:dyDescent="0.35">
      <c r="B92" s="90" t="s">
        <v>200</v>
      </c>
      <c r="C92" s="91" t="s">
        <v>199</v>
      </c>
    </row>
    <row r="93" spans="2:3" x14ac:dyDescent="0.35">
      <c r="B93" s="90" t="s">
        <v>203</v>
      </c>
      <c r="C93" s="91" t="s">
        <v>202</v>
      </c>
    </row>
    <row r="94" spans="2:3" x14ac:dyDescent="0.35">
      <c r="B94" s="90" t="s">
        <v>406</v>
      </c>
      <c r="C94" s="91" t="s">
        <v>405</v>
      </c>
    </row>
    <row r="95" spans="2:3" x14ac:dyDescent="0.35">
      <c r="B95" s="90" t="s">
        <v>207</v>
      </c>
      <c r="C95" s="91" t="s">
        <v>206</v>
      </c>
    </row>
    <row r="96" spans="2:3" x14ac:dyDescent="0.35">
      <c r="B96" s="90" t="s">
        <v>366</v>
      </c>
      <c r="C96" s="91" t="s">
        <v>365</v>
      </c>
    </row>
    <row r="97" spans="2:3" x14ac:dyDescent="0.35">
      <c r="B97" s="90" t="s">
        <v>209</v>
      </c>
      <c r="C97" s="91" t="s">
        <v>208</v>
      </c>
    </row>
    <row r="98" spans="2:3" x14ac:dyDescent="0.35">
      <c r="B98" s="90" t="s">
        <v>370</v>
      </c>
      <c r="C98" s="91" t="s">
        <v>369</v>
      </c>
    </row>
    <row r="99" spans="2:3" x14ac:dyDescent="0.35">
      <c r="B99" s="90" t="s">
        <v>211</v>
      </c>
      <c r="C99" s="91" t="s">
        <v>210</v>
      </c>
    </row>
    <row r="100" spans="2:3" x14ac:dyDescent="0.35">
      <c r="B100" s="90" t="s">
        <v>212</v>
      </c>
      <c r="C100" s="91" t="s">
        <v>20</v>
      </c>
    </row>
    <row r="101" spans="2:3" x14ac:dyDescent="0.35">
      <c r="B101" s="90" t="s">
        <v>216</v>
      </c>
      <c r="C101" s="91" t="s">
        <v>215</v>
      </c>
    </row>
    <row r="102" spans="2:3" x14ac:dyDescent="0.35">
      <c r="B102" s="90" t="s">
        <v>214</v>
      </c>
      <c r="C102" s="91" t="s">
        <v>213</v>
      </c>
    </row>
    <row r="103" spans="2:3" x14ac:dyDescent="0.35">
      <c r="B103" s="90" t="s">
        <v>226</v>
      </c>
      <c r="C103" s="91" t="s">
        <v>225</v>
      </c>
    </row>
    <row r="104" spans="2:3" x14ac:dyDescent="0.35">
      <c r="B104" s="90" t="s">
        <v>218</v>
      </c>
      <c r="C104" s="91" t="s">
        <v>58</v>
      </c>
    </row>
    <row r="105" spans="2:3" x14ac:dyDescent="0.35">
      <c r="B105" s="90" t="s">
        <v>222</v>
      </c>
      <c r="C105" s="91" t="s">
        <v>221</v>
      </c>
    </row>
    <row r="106" spans="2:3" x14ac:dyDescent="0.35">
      <c r="B106" s="90" t="s">
        <v>224</v>
      </c>
      <c r="C106" s="91" t="s">
        <v>223</v>
      </c>
    </row>
    <row r="107" spans="2:3" x14ac:dyDescent="0.35">
      <c r="B107" s="90" t="s">
        <v>230</v>
      </c>
      <c r="C107" s="91" t="s">
        <v>229</v>
      </c>
    </row>
    <row r="108" spans="2:3" x14ac:dyDescent="0.35">
      <c r="B108" s="90" t="s">
        <v>220</v>
      </c>
      <c r="C108" s="91" t="s">
        <v>219</v>
      </c>
    </row>
    <row r="109" spans="2:3" x14ac:dyDescent="0.35">
      <c r="B109" s="90" t="s">
        <v>228</v>
      </c>
      <c r="C109" s="91" t="s">
        <v>227</v>
      </c>
    </row>
    <row r="110" spans="2:3" x14ac:dyDescent="0.35">
      <c r="B110" s="90" t="s">
        <v>232</v>
      </c>
      <c r="C110" s="91" t="s">
        <v>231</v>
      </c>
    </row>
    <row r="111" spans="2:3" x14ac:dyDescent="0.35">
      <c r="B111" s="90" t="s">
        <v>238</v>
      </c>
      <c r="C111" s="91" t="s">
        <v>237</v>
      </c>
    </row>
    <row r="112" spans="2:3" x14ac:dyDescent="0.35">
      <c r="B112" s="90" t="s">
        <v>235</v>
      </c>
      <c r="C112" s="91" t="s">
        <v>234</v>
      </c>
    </row>
    <row r="113" spans="2:3" x14ac:dyDescent="0.35">
      <c r="B113" s="90" t="s">
        <v>233</v>
      </c>
      <c r="C113" s="91" t="s">
        <v>59</v>
      </c>
    </row>
    <row r="114" spans="2:3" x14ac:dyDescent="0.35">
      <c r="B114" s="90" t="s">
        <v>239</v>
      </c>
      <c r="C114" s="91" t="s">
        <v>60</v>
      </c>
    </row>
    <row r="115" spans="2:3" x14ac:dyDescent="0.35">
      <c r="B115" s="90" t="s">
        <v>250</v>
      </c>
      <c r="C115" s="91" t="s">
        <v>249</v>
      </c>
    </row>
    <row r="116" spans="2:3" x14ac:dyDescent="0.35">
      <c r="B116" s="90" t="s">
        <v>244</v>
      </c>
      <c r="C116" s="91" t="s">
        <v>61</v>
      </c>
    </row>
    <row r="117" spans="2:3" x14ac:dyDescent="0.35">
      <c r="B117" s="90" t="s">
        <v>240</v>
      </c>
      <c r="C117" s="91" t="s">
        <v>62</v>
      </c>
    </row>
    <row r="118" spans="2:3" ht="28" x14ac:dyDescent="0.35">
      <c r="B118" s="90" t="s">
        <v>408</v>
      </c>
      <c r="C118" s="91" t="s">
        <v>407</v>
      </c>
    </row>
    <row r="119" spans="2:3" x14ac:dyDescent="0.35">
      <c r="B119" s="90" t="s">
        <v>248</v>
      </c>
      <c r="C119" s="91" t="s">
        <v>247</v>
      </c>
    </row>
    <row r="120" spans="2:3" x14ac:dyDescent="0.35">
      <c r="B120" s="90" t="s">
        <v>246</v>
      </c>
      <c r="C120" s="91" t="s">
        <v>245</v>
      </c>
    </row>
    <row r="121" spans="2:3" x14ac:dyDescent="0.35">
      <c r="B121" s="90" t="s">
        <v>243</v>
      </c>
      <c r="C121" s="91" t="s">
        <v>242</v>
      </c>
    </row>
    <row r="122" spans="2:3" x14ac:dyDescent="0.35">
      <c r="B122" s="90" t="s">
        <v>241</v>
      </c>
      <c r="C122" s="91" t="s">
        <v>63</v>
      </c>
    </row>
    <row r="123" spans="2:3" x14ac:dyDescent="0.35">
      <c r="B123" s="90" t="s">
        <v>254</v>
      </c>
      <c r="C123" s="91" t="s">
        <v>253</v>
      </c>
    </row>
    <row r="124" spans="2:3" x14ac:dyDescent="0.35">
      <c r="B124" s="90" t="s">
        <v>257</v>
      </c>
      <c r="C124" s="91" t="s">
        <v>64</v>
      </c>
    </row>
    <row r="125" spans="2:3" x14ac:dyDescent="0.35">
      <c r="B125" s="90" t="s">
        <v>252</v>
      </c>
      <c r="C125" s="91" t="s">
        <v>251</v>
      </c>
    </row>
    <row r="126" spans="2:3" x14ac:dyDescent="0.35">
      <c r="B126" s="90" t="s">
        <v>256</v>
      </c>
      <c r="C126" s="91" t="s">
        <v>255</v>
      </c>
    </row>
    <row r="127" spans="2:3" x14ac:dyDescent="0.35">
      <c r="B127" s="90" t="s">
        <v>274</v>
      </c>
      <c r="C127" s="91" t="s">
        <v>273</v>
      </c>
    </row>
    <row r="128" spans="2:3" x14ac:dyDescent="0.35">
      <c r="B128" s="90" t="s">
        <v>259</v>
      </c>
      <c r="C128" s="91" t="s">
        <v>258</v>
      </c>
    </row>
    <row r="129" spans="2:3" x14ac:dyDescent="0.35">
      <c r="B129" s="90" t="s">
        <v>267</v>
      </c>
      <c r="C129" s="91" t="s">
        <v>266</v>
      </c>
    </row>
    <row r="130" spans="2:3" x14ac:dyDescent="0.35">
      <c r="B130" s="90" t="s">
        <v>268</v>
      </c>
      <c r="C130" s="91" t="s">
        <v>77</v>
      </c>
    </row>
    <row r="131" spans="2:3" x14ac:dyDescent="0.35">
      <c r="B131" s="90" t="s">
        <v>270</v>
      </c>
      <c r="C131" s="91" t="s">
        <v>269</v>
      </c>
    </row>
    <row r="132" spans="2:3" x14ac:dyDescent="0.35">
      <c r="B132" s="90" t="s">
        <v>261</v>
      </c>
      <c r="C132" s="91" t="s">
        <v>260</v>
      </c>
    </row>
    <row r="133" spans="2:3" x14ac:dyDescent="0.35">
      <c r="B133" s="90" t="s">
        <v>276</v>
      </c>
      <c r="C133" s="91" t="s">
        <v>275</v>
      </c>
    </row>
    <row r="134" spans="2:3" x14ac:dyDescent="0.35">
      <c r="B134" s="90" t="s">
        <v>278</v>
      </c>
      <c r="C134" s="91" t="s">
        <v>277</v>
      </c>
    </row>
    <row r="135" spans="2:3" x14ac:dyDescent="0.35">
      <c r="B135" s="90" t="s">
        <v>284</v>
      </c>
      <c r="C135" s="91" t="s">
        <v>283</v>
      </c>
    </row>
    <row r="136" spans="2:3" x14ac:dyDescent="0.35">
      <c r="B136" s="90" t="s">
        <v>282</v>
      </c>
      <c r="C136" s="91" t="s">
        <v>281</v>
      </c>
    </row>
    <row r="137" spans="2:3" x14ac:dyDescent="0.35">
      <c r="B137" s="90" t="s">
        <v>286</v>
      </c>
      <c r="C137" s="91" t="s">
        <v>285</v>
      </c>
    </row>
    <row r="138" spans="2:3" x14ac:dyDescent="0.35">
      <c r="B138" s="90" t="s">
        <v>299</v>
      </c>
      <c r="C138" s="91" t="s">
        <v>298</v>
      </c>
    </row>
    <row r="139" spans="2:3" x14ac:dyDescent="0.35">
      <c r="B139" s="90" t="s">
        <v>293</v>
      </c>
      <c r="C139" s="91" t="s">
        <v>65</v>
      </c>
    </row>
    <row r="140" spans="2:3" x14ac:dyDescent="0.35">
      <c r="B140" s="90" t="s">
        <v>292</v>
      </c>
      <c r="C140" s="91" t="s">
        <v>291</v>
      </c>
    </row>
    <row r="141" spans="2:3" x14ac:dyDescent="0.35">
      <c r="B141" s="90" t="s">
        <v>307</v>
      </c>
      <c r="C141" s="91" t="s">
        <v>306</v>
      </c>
    </row>
    <row r="142" spans="2:3" x14ac:dyDescent="0.35">
      <c r="B142" s="90" t="s">
        <v>309</v>
      </c>
      <c r="C142" s="91" t="s">
        <v>66</v>
      </c>
    </row>
    <row r="143" spans="2:3" x14ac:dyDescent="0.35">
      <c r="B143" s="90" t="s">
        <v>305</v>
      </c>
      <c r="C143" s="91" t="s">
        <v>304</v>
      </c>
    </row>
    <row r="144" spans="2:3" x14ac:dyDescent="0.35">
      <c r="B144" s="90" t="s">
        <v>301</v>
      </c>
      <c r="C144" s="91" t="s">
        <v>300</v>
      </c>
    </row>
    <row r="145" spans="2:3" x14ac:dyDescent="0.35">
      <c r="B145" s="90" t="s">
        <v>303</v>
      </c>
      <c r="C145" s="91" t="s">
        <v>302</v>
      </c>
    </row>
    <row r="146" spans="2:3" x14ac:dyDescent="0.35">
      <c r="B146" s="90" t="s">
        <v>308</v>
      </c>
      <c r="C146" s="91" t="s">
        <v>67</v>
      </c>
    </row>
    <row r="147" spans="2:3" x14ac:dyDescent="0.35">
      <c r="B147" s="90" t="s">
        <v>290</v>
      </c>
      <c r="C147" s="91" t="s">
        <v>289</v>
      </c>
    </row>
    <row r="148" spans="2:3" x14ac:dyDescent="0.35">
      <c r="B148" s="90" t="s">
        <v>297</v>
      </c>
      <c r="C148" s="91" t="s">
        <v>296</v>
      </c>
    </row>
    <row r="149" spans="2:3" x14ac:dyDescent="0.35">
      <c r="B149" s="90" t="s">
        <v>288</v>
      </c>
      <c r="C149" s="91" t="s">
        <v>287</v>
      </c>
    </row>
    <row r="150" spans="2:3" x14ac:dyDescent="0.35">
      <c r="B150" s="90" t="s">
        <v>311</v>
      </c>
      <c r="C150" s="91" t="s">
        <v>310</v>
      </c>
    </row>
    <row r="151" spans="2:3" x14ac:dyDescent="0.35">
      <c r="B151" s="90" t="s">
        <v>295</v>
      </c>
      <c r="C151" s="91" t="s">
        <v>294</v>
      </c>
    </row>
    <row r="152" spans="2:3" x14ac:dyDescent="0.35">
      <c r="B152" s="90" t="s">
        <v>313</v>
      </c>
      <c r="C152" s="91" t="s">
        <v>312</v>
      </c>
    </row>
    <row r="153" spans="2:3" x14ac:dyDescent="0.35">
      <c r="B153" s="90" t="s">
        <v>320</v>
      </c>
      <c r="C153" s="91" t="s">
        <v>319</v>
      </c>
    </row>
    <row r="154" spans="2:3" x14ac:dyDescent="0.35">
      <c r="B154" s="90" t="s">
        <v>146</v>
      </c>
      <c r="C154" s="91" t="s">
        <v>145</v>
      </c>
    </row>
    <row r="155" spans="2:3" x14ac:dyDescent="0.35">
      <c r="B155" s="90" t="s">
        <v>322</v>
      </c>
      <c r="C155" s="91" t="s">
        <v>321</v>
      </c>
    </row>
    <row r="156" spans="2:3" x14ac:dyDescent="0.35">
      <c r="B156" s="90" t="s">
        <v>317</v>
      </c>
      <c r="C156" s="91" t="s">
        <v>316</v>
      </c>
    </row>
    <row r="157" spans="2:3" x14ac:dyDescent="0.35">
      <c r="B157" s="90" t="s">
        <v>315</v>
      </c>
      <c r="C157" s="91" t="s">
        <v>314</v>
      </c>
    </row>
    <row r="158" spans="2:3" x14ac:dyDescent="0.35">
      <c r="B158" s="90" t="s">
        <v>318</v>
      </c>
      <c r="C158" s="91" t="s">
        <v>68</v>
      </c>
    </row>
    <row r="159" spans="2:3" x14ac:dyDescent="0.35">
      <c r="B159" s="90" t="s">
        <v>324</v>
      </c>
      <c r="C159" s="91" t="s">
        <v>323</v>
      </c>
    </row>
    <row r="160" spans="2:3" x14ac:dyDescent="0.35">
      <c r="B160" s="90" t="s">
        <v>332</v>
      </c>
      <c r="C160" s="91" t="s">
        <v>331</v>
      </c>
    </row>
    <row r="161" spans="2:3" x14ac:dyDescent="0.35">
      <c r="B161" s="90" t="s">
        <v>326</v>
      </c>
      <c r="C161" s="91" t="s">
        <v>325</v>
      </c>
    </row>
    <row r="162" spans="2:3" x14ac:dyDescent="0.35">
      <c r="B162" s="90" t="s">
        <v>329</v>
      </c>
      <c r="C162" s="91" t="s">
        <v>328</v>
      </c>
    </row>
    <row r="163" spans="2:3" x14ac:dyDescent="0.35">
      <c r="B163" s="90" t="s">
        <v>335</v>
      </c>
      <c r="C163" s="91" t="s">
        <v>334</v>
      </c>
    </row>
    <row r="164" spans="2:3" x14ac:dyDescent="0.35">
      <c r="B164" s="90" t="s">
        <v>327</v>
      </c>
      <c r="C164" s="91" t="s">
        <v>69</v>
      </c>
    </row>
    <row r="165" spans="2:3" x14ac:dyDescent="0.35">
      <c r="B165" s="90" t="s">
        <v>330</v>
      </c>
      <c r="C165" s="91" t="s">
        <v>70</v>
      </c>
    </row>
    <row r="166" spans="2:3" x14ac:dyDescent="0.35">
      <c r="B166" s="90" t="s">
        <v>333</v>
      </c>
      <c r="C166" s="91" t="s">
        <v>71</v>
      </c>
    </row>
    <row r="167" spans="2:3" x14ac:dyDescent="0.35">
      <c r="B167" s="90" t="s">
        <v>337</v>
      </c>
      <c r="C167" s="91" t="s">
        <v>336</v>
      </c>
    </row>
    <row r="168" spans="2:3" x14ac:dyDescent="0.35">
      <c r="B168" s="90" t="s">
        <v>338</v>
      </c>
      <c r="C168" s="91" t="s">
        <v>72</v>
      </c>
    </row>
    <row r="169" spans="2:3" x14ac:dyDescent="0.35">
      <c r="B169" s="90" t="s">
        <v>340</v>
      </c>
      <c r="C169" s="91" t="s">
        <v>73</v>
      </c>
    </row>
    <row r="170" spans="2:3" x14ac:dyDescent="0.35">
      <c r="B170" s="90" t="s">
        <v>342</v>
      </c>
      <c r="C170" s="91" t="s">
        <v>341</v>
      </c>
    </row>
    <row r="171" spans="2:3" x14ac:dyDescent="0.35">
      <c r="B171" s="90" t="s">
        <v>354</v>
      </c>
      <c r="C171" s="91" t="s">
        <v>353</v>
      </c>
    </row>
    <row r="172" spans="2:3" x14ac:dyDescent="0.35">
      <c r="B172" s="90" t="s">
        <v>402</v>
      </c>
      <c r="C172" s="91" t="s">
        <v>401</v>
      </c>
    </row>
    <row r="173" spans="2:3" x14ac:dyDescent="0.35">
      <c r="B173" s="90" t="s">
        <v>364</v>
      </c>
      <c r="C173" s="91" t="s">
        <v>363</v>
      </c>
    </row>
    <row r="174" spans="2:3" x14ac:dyDescent="0.35">
      <c r="B174" s="90" t="s">
        <v>344</v>
      </c>
      <c r="C174" s="91" t="s">
        <v>343</v>
      </c>
    </row>
    <row r="175" spans="2:3" x14ac:dyDescent="0.35">
      <c r="B175" s="90" t="s">
        <v>360</v>
      </c>
      <c r="C175" s="91" t="s">
        <v>359</v>
      </c>
    </row>
    <row r="176" spans="2:3" x14ac:dyDescent="0.35">
      <c r="B176" s="90" t="s">
        <v>339</v>
      </c>
      <c r="C176" s="91" t="s">
        <v>74</v>
      </c>
    </row>
    <row r="177" spans="2:3" x14ac:dyDescent="0.35">
      <c r="B177" s="90" t="s">
        <v>348</v>
      </c>
      <c r="C177" s="91" t="s">
        <v>347</v>
      </c>
    </row>
    <row r="178" spans="2:3" x14ac:dyDescent="0.35">
      <c r="B178" s="90" t="s">
        <v>356</v>
      </c>
      <c r="C178" s="91" t="s">
        <v>355</v>
      </c>
    </row>
    <row r="179" spans="2:3" x14ac:dyDescent="0.35">
      <c r="B179" s="90" t="s">
        <v>352</v>
      </c>
      <c r="C179" s="91" t="s">
        <v>75</v>
      </c>
    </row>
    <row r="180" spans="2:3" x14ac:dyDescent="0.35">
      <c r="B180" s="90" t="s">
        <v>346</v>
      </c>
      <c r="C180" s="91" t="s">
        <v>345</v>
      </c>
    </row>
    <row r="181" spans="2:3" x14ac:dyDescent="0.35">
      <c r="B181" s="90" t="s">
        <v>358</v>
      </c>
      <c r="C181" s="91" t="s">
        <v>357</v>
      </c>
    </row>
    <row r="182" spans="2:3" x14ac:dyDescent="0.35">
      <c r="B182" s="90" t="s">
        <v>415</v>
      </c>
      <c r="C182" s="91" t="s">
        <v>76</v>
      </c>
    </row>
    <row r="183" spans="2:3" x14ac:dyDescent="0.35">
      <c r="B183" s="90" t="s">
        <v>280</v>
      </c>
      <c r="C183" s="91" t="s">
        <v>279</v>
      </c>
    </row>
    <row r="184" spans="2:3" x14ac:dyDescent="0.35">
      <c r="B184" s="90" t="s">
        <v>350</v>
      </c>
      <c r="C184" s="91" t="s">
        <v>349</v>
      </c>
    </row>
    <row r="185" spans="2:3" x14ac:dyDescent="0.35">
      <c r="B185" s="90" t="s">
        <v>362</v>
      </c>
      <c r="C185" s="91" t="s">
        <v>361</v>
      </c>
    </row>
    <row r="186" spans="2:3" x14ac:dyDescent="0.35">
      <c r="B186" s="90" t="s">
        <v>351</v>
      </c>
      <c r="C186" s="91" t="s">
        <v>78</v>
      </c>
    </row>
    <row r="187" spans="2:3" x14ac:dyDescent="0.35">
      <c r="B187" s="90" t="s">
        <v>186</v>
      </c>
      <c r="C187" s="91" t="s">
        <v>79</v>
      </c>
    </row>
    <row r="188" spans="2:3" x14ac:dyDescent="0.35">
      <c r="B188" s="90" t="s">
        <v>368</v>
      </c>
      <c r="C188" s="91" t="s">
        <v>367</v>
      </c>
    </row>
    <row r="189" spans="2:3" x14ac:dyDescent="0.35">
      <c r="B189" s="90" t="s">
        <v>385</v>
      </c>
      <c r="C189" s="91" t="s">
        <v>80</v>
      </c>
    </row>
    <row r="190" spans="2:3" x14ac:dyDescent="0.35">
      <c r="B190" s="90" t="s">
        <v>373</v>
      </c>
      <c r="C190" s="91" t="s">
        <v>372</v>
      </c>
    </row>
    <row r="191" spans="2:3" x14ac:dyDescent="0.35">
      <c r="B191" s="90" t="s">
        <v>387</v>
      </c>
      <c r="C191" s="91" t="s">
        <v>386</v>
      </c>
    </row>
    <row r="192" spans="2:3" x14ac:dyDescent="0.35">
      <c r="B192" s="90" t="s">
        <v>371</v>
      </c>
      <c r="C192" s="91" t="s">
        <v>81</v>
      </c>
    </row>
    <row r="193" spans="2:3" x14ac:dyDescent="0.35">
      <c r="B193" s="90" t="s">
        <v>379</v>
      </c>
      <c r="C193" s="91" t="s">
        <v>378</v>
      </c>
    </row>
    <row r="194" spans="2:3" x14ac:dyDescent="0.35">
      <c r="B194" s="90" t="s">
        <v>382</v>
      </c>
      <c r="C194" s="91" t="s">
        <v>381</v>
      </c>
    </row>
    <row r="195" spans="2:3" x14ac:dyDescent="0.35">
      <c r="B195" s="90" t="s">
        <v>377</v>
      </c>
      <c r="C195" s="91" t="s">
        <v>376</v>
      </c>
    </row>
    <row r="196" spans="2:3" x14ac:dyDescent="0.35">
      <c r="B196" s="90" t="s">
        <v>380</v>
      </c>
      <c r="C196" s="91" t="s">
        <v>82</v>
      </c>
    </row>
    <row r="197" spans="2:3" x14ac:dyDescent="0.35">
      <c r="B197" s="90" t="s">
        <v>375</v>
      </c>
      <c r="C197" s="91" t="s">
        <v>374</v>
      </c>
    </row>
    <row r="198" spans="2:3" x14ac:dyDescent="0.35">
      <c r="B198" s="90" t="s">
        <v>384</v>
      </c>
      <c r="C198" s="91" t="s">
        <v>383</v>
      </c>
    </row>
    <row r="199" spans="2:3" x14ac:dyDescent="0.35">
      <c r="B199" s="90" t="s">
        <v>390</v>
      </c>
      <c r="C199" s="91" t="s">
        <v>389</v>
      </c>
    </row>
    <row r="200" spans="2:3" x14ac:dyDescent="0.35">
      <c r="B200" s="90" t="s">
        <v>388</v>
      </c>
      <c r="C200" s="91" t="s">
        <v>83</v>
      </c>
    </row>
    <row r="201" spans="2:3" x14ac:dyDescent="0.35">
      <c r="B201" s="90" t="s">
        <v>138</v>
      </c>
      <c r="C201" s="91" t="s">
        <v>137</v>
      </c>
    </row>
    <row r="202" spans="2:3" x14ac:dyDescent="0.35">
      <c r="B202" s="90" t="s">
        <v>217</v>
      </c>
      <c r="C202" s="91" t="s">
        <v>49</v>
      </c>
    </row>
    <row r="203" spans="2:3" x14ac:dyDescent="0.35">
      <c r="B203" s="90" t="s">
        <v>391</v>
      </c>
      <c r="C203" s="91" t="s">
        <v>40</v>
      </c>
    </row>
    <row r="204" spans="2:3" x14ac:dyDescent="0.35">
      <c r="B204" s="90" t="s">
        <v>393</v>
      </c>
      <c r="C204" s="91" t="s">
        <v>392</v>
      </c>
    </row>
    <row r="205" spans="2:3" x14ac:dyDescent="0.35">
      <c r="B205" s="90" t="s">
        <v>395</v>
      </c>
      <c r="C205" s="91" t="s">
        <v>394</v>
      </c>
    </row>
    <row r="206" spans="2:3" x14ac:dyDescent="0.35">
      <c r="B206" s="90" t="s">
        <v>400</v>
      </c>
      <c r="C206" s="91" t="s">
        <v>399</v>
      </c>
    </row>
    <row r="207" spans="2:3" x14ac:dyDescent="0.35">
      <c r="B207" s="90" t="s">
        <v>397</v>
      </c>
      <c r="C207" s="91" t="s">
        <v>396</v>
      </c>
    </row>
    <row r="208" spans="2:3" x14ac:dyDescent="0.35">
      <c r="B208" s="90" t="s">
        <v>398</v>
      </c>
      <c r="C208" s="91" t="s">
        <v>84</v>
      </c>
    </row>
    <row r="209" spans="2:3" x14ac:dyDescent="0.35">
      <c r="B209" s="90" t="s">
        <v>414</v>
      </c>
      <c r="C209" s="91" t="s">
        <v>413</v>
      </c>
    </row>
    <row r="210" spans="2:3" x14ac:dyDescent="0.35">
      <c r="B210" s="90" t="s">
        <v>417</v>
      </c>
      <c r="C210" s="91" t="s">
        <v>416</v>
      </c>
    </row>
    <row r="211" spans="2:3" x14ac:dyDescent="0.35">
      <c r="B211" s="90" t="s">
        <v>419</v>
      </c>
      <c r="C211" s="91" t="s">
        <v>418</v>
      </c>
    </row>
  </sheetData>
  <sortState xmlns:xlrd2="http://schemas.microsoft.com/office/spreadsheetml/2017/richdata2" ref="B50:C211">
    <sortCondition ref="B50:B211"/>
  </sortState>
  <mergeCells count="57">
    <mergeCell ref="B1:L1"/>
    <mergeCell ref="B41:C41"/>
    <mergeCell ref="B6:C6"/>
    <mergeCell ref="B12:C12"/>
    <mergeCell ref="B11:C11"/>
    <mergeCell ref="B7:C7"/>
    <mergeCell ref="B8:C8"/>
    <mergeCell ref="B9:C9"/>
    <mergeCell ref="B10:C10"/>
    <mergeCell ref="B25:C25"/>
    <mergeCell ref="B28:C28"/>
    <mergeCell ref="B2:C2"/>
    <mergeCell ref="B4:C4"/>
    <mergeCell ref="B26:C26"/>
    <mergeCell ref="B19:C19"/>
    <mergeCell ref="B13:C13"/>
    <mergeCell ref="B3:C3"/>
    <mergeCell ref="B24:C24"/>
    <mergeCell ref="B16:C16"/>
    <mergeCell ref="B17:C17"/>
    <mergeCell ref="B18:C18"/>
    <mergeCell ref="B21:C21"/>
    <mergeCell ref="B22:C22"/>
    <mergeCell ref="B5:C5"/>
    <mergeCell ref="B14:C14"/>
    <mergeCell ref="D21:G21"/>
    <mergeCell ref="D22:G22"/>
    <mergeCell ref="B48:C48"/>
    <mergeCell ref="D23:G23"/>
    <mergeCell ref="B23:C23"/>
    <mergeCell ref="B30:C30"/>
    <mergeCell ref="B27:C27"/>
    <mergeCell ref="B46:C46"/>
    <mergeCell ref="B36:C36"/>
    <mergeCell ref="B45:C45"/>
    <mergeCell ref="B44:C44"/>
    <mergeCell ref="B31:C31"/>
    <mergeCell ref="B37:C37"/>
    <mergeCell ref="B38:C38"/>
    <mergeCell ref="B32:C32"/>
    <mergeCell ref="B35:C35"/>
    <mergeCell ref="B43:C43"/>
    <mergeCell ref="B42:C42"/>
    <mergeCell ref="B40:C40"/>
    <mergeCell ref="B39:C39"/>
    <mergeCell ref="E12:H12"/>
    <mergeCell ref="D19:G19"/>
    <mergeCell ref="D16:G16"/>
    <mergeCell ref="D17:G17"/>
    <mergeCell ref="B20:C20"/>
    <mergeCell ref="D18:G18"/>
    <mergeCell ref="D15:G15"/>
    <mergeCell ref="B15:C15"/>
    <mergeCell ref="B29:C29"/>
    <mergeCell ref="B33:C33"/>
    <mergeCell ref="B34:C34"/>
    <mergeCell ref="D20:G20"/>
  </mergeCells>
  <conditionalFormatting sqref="B1:B2">
    <cfRule type="expression" dxfId="17" priority="1">
      <formula>#REF!="Header"</formula>
    </cfRule>
    <cfRule type="expression" dxfId="16" priority="2">
      <formula>#REF!="SubHeader"</formula>
    </cfRule>
  </conditionalFormatting>
  <conditionalFormatting sqref="B5">
    <cfRule type="expression" dxfId="15" priority="11">
      <formula>#REF!="Header"</formula>
    </cfRule>
    <cfRule type="expression" dxfId="14" priority="12">
      <formula>#REF!="SubHeader"</formula>
    </cfRule>
  </conditionalFormatting>
  <conditionalFormatting sqref="D14:D19 B36">
    <cfRule type="expression" dxfId="13" priority="19">
      <formula>#REF!="Header"</formula>
    </cfRule>
    <cfRule type="expression" dxfId="12" priority="20">
      <formula>#REF!="SubHeader"</formula>
    </cfRule>
  </conditionalFormatting>
  <conditionalFormatting sqref="E12:E13">
    <cfRule type="expression" dxfId="11" priority="31">
      <formula>#REF!="Header"</formula>
    </cfRule>
    <cfRule type="expression" dxfId="10" priority="32">
      <formula>#REF!="SubHeader"</formula>
    </cfRule>
  </conditionalFormatting>
  <printOptions horizontalCentered="1" verticalCentered="1"/>
  <pageMargins left="0.25" right="0.25" top="0.75" bottom="0.75" header="0.3" footer="0.3"/>
  <pageSetup scale="13" pageOrder="overThenDown" orientation="landscape" horizontalDpi="0" verticalDpi="0"/>
  <headerFooter>
    <oddHeader>&amp;L&amp;"Calibri"&amp;12&amp;K00B294 Proprietary&amp;1#_x000D_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D6727-5BF2-4242-9168-06C8AFDA58B7}">
  <sheetPr codeName="Sheet3"/>
  <dimension ref="A1:O190"/>
  <sheetViews>
    <sheetView tabSelected="1" topLeftCell="A2" zoomScale="120" zoomScaleNormal="120" workbookViewId="0">
      <selection activeCell="B3" sqref="B3"/>
    </sheetView>
  </sheetViews>
  <sheetFormatPr defaultColWidth="8.81640625" defaultRowHeight="14" x14ac:dyDescent="0.3"/>
  <cols>
    <col min="1" max="1" width="2.36328125" style="22" customWidth="1"/>
    <col min="2" max="2" width="60.453125" style="132" customWidth="1"/>
    <col min="3" max="3" width="7" style="112" customWidth="1"/>
    <col min="4" max="5" width="11" style="148" customWidth="1"/>
    <col min="6" max="8" width="10.81640625" style="23" customWidth="1"/>
    <col min="9" max="9" width="14" style="23" customWidth="1"/>
    <col min="10" max="10" width="25.81640625" style="23" customWidth="1"/>
    <col min="11" max="11" width="25.81640625" style="25" customWidth="1"/>
    <col min="12" max="12" width="4.81640625" style="23" customWidth="1"/>
    <col min="13" max="13" width="12.81640625" style="23" customWidth="1"/>
    <col min="14" max="14" width="4.81640625" style="23" customWidth="1"/>
    <col min="15" max="15" width="12.81640625" style="23" customWidth="1"/>
    <col min="16" max="16384" width="8.81640625" style="23"/>
  </cols>
  <sheetData>
    <row r="1" spans="2:15" ht="9" hidden="1" customHeight="1" x14ac:dyDescent="0.3"/>
    <row r="2" spans="2:15" ht="20" customHeight="1" x14ac:dyDescent="0.3">
      <c r="B2" s="284" t="s">
        <v>567</v>
      </c>
      <c r="C2" s="285"/>
      <c r="D2" s="285"/>
      <c r="E2" s="285"/>
      <c r="F2" s="285"/>
      <c r="G2" s="285"/>
      <c r="H2" s="285"/>
      <c r="I2" s="285"/>
      <c r="J2" s="285"/>
      <c r="K2" s="285"/>
      <c r="L2" s="285"/>
    </row>
    <row r="3" spans="2:15" ht="20" customHeight="1" x14ac:dyDescent="0.3">
      <c r="B3" s="133" t="s">
        <v>487</v>
      </c>
      <c r="C3" s="296" t="s">
        <v>548</v>
      </c>
      <c r="D3" s="297"/>
      <c r="E3" s="297"/>
      <c r="F3" s="298"/>
      <c r="G3" s="144"/>
      <c r="H3" s="294" t="s">
        <v>43</v>
      </c>
      <c r="I3" s="294"/>
      <c r="J3" s="24" t="str">
        <f>$C$13</f>
        <v>EUR</v>
      </c>
      <c r="K3" s="24" t="s">
        <v>40</v>
      </c>
      <c r="L3" s="25"/>
    </row>
    <row r="4" spans="2:15" ht="20" customHeight="1" x14ac:dyDescent="0.3">
      <c r="B4" s="134" t="s">
        <v>490</v>
      </c>
      <c r="C4" s="295" t="s">
        <v>534</v>
      </c>
      <c r="D4" s="295"/>
      <c r="E4" s="295"/>
      <c r="F4" s="295"/>
      <c r="G4" s="38"/>
      <c r="H4" s="293" t="s">
        <v>461</v>
      </c>
      <c r="I4" s="293"/>
      <c r="J4" s="27">
        <f>(SUM(G29,G49,G58,G80,G98,G107,H189))</f>
        <v>0</v>
      </c>
      <c r="K4" s="27">
        <f>(SUM(H29,H49,H58,H80,H98,H107,I189))</f>
        <v>0</v>
      </c>
      <c r="L4" s="25"/>
    </row>
    <row r="5" spans="2:15" ht="20" customHeight="1" x14ac:dyDescent="0.3">
      <c r="B5" s="135" t="s">
        <v>488</v>
      </c>
      <c r="C5" s="295" t="s">
        <v>534</v>
      </c>
      <c r="D5" s="295"/>
      <c r="E5" s="295"/>
      <c r="F5" s="295"/>
      <c r="G5" s="38"/>
      <c r="H5" s="293" t="s">
        <v>87</v>
      </c>
      <c r="I5" s="293"/>
      <c r="J5" s="27">
        <f>SUM(G145,H188)</f>
        <v>0</v>
      </c>
      <c r="K5" s="27">
        <f>SUM(H145,I188)</f>
        <v>0</v>
      </c>
      <c r="L5" s="25"/>
    </row>
    <row r="6" spans="2:15" ht="25" customHeight="1" x14ac:dyDescent="0.3">
      <c r="B6" s="26" t="s">
        <v>535</v>
      </c>
      <c r="C6" s="295" t="s">
        <v>468</v>
      </c>
      <c r="D6" s="295"/>
      <c r="E6" s="295"/>
      <c r="F6" s="295"/>
      <c r="G6" s="38"/>
      <c r="H6" s="293" t="s">
        <v>462</v>
      </c>
      <c r="I6" s="293"/>
      <c r="J6" s="27">
        <f>J4*$C$11</f>
        <v>0</v>
      </c>
      <c r="K6" s="27">
        <f>K4*$C$11</f>
        <v>0</v>
      </c>
      <c r="L6" s="25"/>
    </row>
    <row r="7" spans="2:15" ht="20" customHeight="1" x14ac:dyDescent="0.3">
      <c r="B7" s="134" t="s">
        <v>504</v>
      </c>
      <c r="C7" s="295" t="s">
        <v>534</v>
      </c>
      <c r="D7" s="295"/>
      <c r="E7" s="295"/>
      <c r="F7" s="295"/>
      <c r="G7" s="38"/>
      <c r="H7" s="293" t="s">
        <v>86</v>
      </c>
      <c r="I7" s="293"/>
      <c r="J7" s="27">
        <f>J5*$C$10</f>
        <v>0</v>
      </c>
      <c r="K7" s="27">
        <f>K5*$C$10</f>
        <v>0</v>
      </c>
      <c r="L7" s="25"/>
    </row>
    <row r="8" spans="2:15" ht="28" customHeight="1" x14ac:dyDescent="0.3">
      <c r="B8" s="135" t="s">
        <v>17</v>
      </c>
      <c r="C8" s="295" t="s">
        <v>534</v>
      </c>
      <c r="D8" s="295"/>
      <c r="E8" s="295"/>
      <c r="F8" s="295"/>
      <c r="G8" s="38"/>
      <c r="H8" s="293" t="s">
        <v>41</v>
      </c>
      <c r="I8" s="293"/>
      <c r="J8" s="27">
        <f>SUM(G162)</f>
        <v>0</v>
      </c>
      <c r="K8" s="27">
        <f>SUM(H162)</f>
        <v>0</v>
      </c>
      <c r="L8" s="25"/>
      <c r="N8" s="25"/>
    </row>
    <row r="9" spans="2:15" ht="20" customHeight="1" x14ac:dyDescent="0.3">
      <c r="B9" s="135" t="s">
        <v>131</v>
      </c>
      <c r="C9" s="295" t="s">
        <v>534</v>
      </c>
      <c r="D9" s="295"/>
      <c r="E9" s="295"/>
      <c r="F9" s="295"/>
      <c r="G9" s="38"/>
      <c r="H9" s="293" t="s">
        <v>88</v>
      </c>
      <c r="I9" s="293"/>
      <c r="J9" s="28">
        <f>SUM(J6:J8)</f>
        <v>0</v>
      </c>
      <c r="K9" s="28">
        <f>SUM(K6:K8)</f>
        <v>0</v>
      </c>
      <c r="L9" s="25"/>
      <c r="N9" s="29"/>
    </row>
    <row r="10" spans="2:15" ht="25" customHeight="1" x14ac:dyDescent="0.3">
      <c r="B10" s="26" t="s">
        <v>546</v>
      </c>
      <c r="C10" s="295">
        <v>1</v>
      </c>
      <c r="D10" s="295"/>
      <c r="E10" s="295"/>
      <c r="F10" s="295"/>
      <c r="G10" s="38"/>
      <c r="H10" s="38"/>
      <c r="I10" s="38"/>
      <c r="J10" s="7"/>
      <c r="K10" s="30"/>
      <c r="L10" s="31"/>
      <c r="M10" s="31"/>
      <c r="N10" s="32"/>
    </row>
    <row r="11" spans="2:15" ht="25" customHeight="1" x14ac:dyDescent="0.3">
      <c r="B11" s="26" t="s">
        <v>507</v>
      </c>
      <c r="C11" s="295">
        <v>1</v>
      </c>
      <c r="D11" s="295"/>
      <c r="E11" s="295"/>
      <c r="F11" s="295"/>
      <c r="G11" s="38"/>
      <c r="H11" s="38" t="s">
        <v>547</v>
      </c>
      <c r="I11" s="38"/>
      <c r="J11" s="33" t="s">
        <v>44</v>
      </c>
      <c r="K11" s="33"/>
      <c r="L11" s="31"/>
      <c r="M11" s="31"/>
      <c r="N11" s="32"/>
    </row>
    <row r="12" spans="2:15" ht="20" customHeight="1" x14ac:dyDescent="0.3">
      <c r="B12" s="134" t="s">
        <v>18</v>
      </c>
      <c r="C12" s="454">
        <v>0.1</v>
      </c>
      <c r="D12" s="295"/>
      <c r="E12" s="295"/>
      <c r="F12" s="295"/>
      <c r="G12" s="38"/>
      <c r="H12" s="38"/>
      <c r="I12" s="38"/>
      <c r="J12" s="34" t="s">
        <v>21</v>
      </c>
      <c r="K12" s="35"/>
      <c r="L12" s="30"/>
      <c r="M12" s="30"/>
      <c r="N12" s="25"/>
    </row>
    <row r="13" spans="2:15" ht="25" customHeight="1" x14ac:dyDescent="0.3">
      <c r="B13" s="26" t="s">
        <v>508</v>
      </c>
      <c r="C13" s="454" t="s">
        <v>20</v>
      </c>
      <c r="D13" s="295"/>
      <c r="E13" s="295"/>
      <c r="F13" s="295"/>
      <c r="G13" s="38"/>
      <c r="H13" s="38"/>
      <c r="I13" s="38"/>
      <c r="J13" s="34" t="s">
        <v>22</v>
      </c>
      <c r="K13" s="36">
        <f>K12/2087</f>
        <v>0</v>
      </c>
      <c r="L13" s="30"/>
      <c r="M13" s="30"/>
      <c r="N13" s="25"/>
    </row>
    <row r="14" spans="2:15" ht="25" customHeight="1" x14ac:dyDescent="0.3">
      <c r="B14" s="26" t="s">
        <v>509</v>
      </c>
      <c r="C14" s="295">
        <v>1.3</v>
      </c>
      <c r="D14" s="295"/>
      <c r="E14" s="295"/>
      <c r="F14" s="295"/>
      <c r="G14" s="38"/>
      <c r="H14" s="38"/>
      <c r="I14" s="38"/>
      <c r="J14" s="38"/>
      <c r="K14" s="38"/>
      <c r="L14" s="30"/>
      <c r="M14" s="30"/>
      <c r="N14" s="25"/>
    </row>
    <row r="15" spans="2:15" ht="20" customHeight="1" x14ac:dyDescent="0.3">
      <c r="B15" s="134" t="s">
        <v>435</v>
      </c>
      <c r="C15" s="295" t="s">
        <v>534</v>
      </c>
      <c r="D15" s="295"/>
      <c r="E15" s="295"/>
      <c r="F15" s="295"/>
      <c r="G15" s="38"/>
      <c r="H15" s="38"/>
      <c r="I15" s="38"/>
      <c r="J15" s="38"/>
      <c r="K15" s="38"/>
      <c r="L15" s="25"/>
      <c r="M15" s="25"/>
    </row>
    <row r="16" spans="2:15" ht="16" thickBot="1" x14ac:dyDescent="0.35">
      <c r="B16" s="136"/>
      <c r="C16" s="113"/>
      <c r="D16" s="149"/>
      <c r="E16" s="149"/>
      <c r="F16" s="38"/>
      <c r="G16" s="38"/>
      <c r="H16" s="38"/>
      <c r="I16" s="38"/>
      <c r="L16" s="37"/>
      <c r="M16" s="32"/>
      <c r="N16" s="25"/>
      <c r="O16" s="25"/>
    </row>
    <row r="17" spans="1:15" ht="20" customHeight="1" x14ac:dyDescent="0.3">
      <c r="B17" s="299" t="s">
        <v>123</v>
      </c>
      <c r="C17" s="300"/>
      <c r="D17" s="300"/>
      <c r="E17" s="300"/>
      <c r="F17" s="300"/>
      <c r="G17" s="300"/>
      <c r="H17" s="300"/>
      <c r="I17" s="300"/>
      <c r="J17" s="300"/>
      <c r="K17" s="301"/>
      <c r="O17" s="25"/>
    </row>
    <row r="18" spans="1:15" ht="30" customHeight="1" x14ac:dyDescent="0.3">
      <c r="B18" s="193" t="s">
        <v>26</v>
      </c>
      <c r="C18" s="39" t="s">
        <v>467</v>
      </c>
      <c r="D18" s="40" t="s">
        <v>539</v>
      </c>
      <c r="E18" s="40" t="str">
        <f>"Unit Cost in "&amp;$C$13</f>
        <v>Unit Cost in EUR</v>
      </c>
      <c r="F18" s="40" t="s">
        <v>38</v>
      </c>
      <c r="G18" s="40" t="str">
        <f>"Total Cost in "&amp;$C$13</f>
        <v>Total Cost in EUR</v>
      </c>
      <c r="H18" s="40" t="s">
        <v>457</v>
      </c>
      <c r="I18" s="322" t="s">
        <v>30</v>
      </c>
      <c r="J18" s="322"/>
      <c r="K18" s="323"/>
    </row>
    <row r="19" spans="1:15" ht="15" customHeight="1" x14ac:dyDescent="0.3">
      <c r="B19" s="185" t="s">
        <v>0</v>
      </c>
      <c r="C19" s="114" t="s">
        <v>458</v>
      </c>
      <c r="D19" s="150"/>
      <c r="E19" s="164"/>
      <c r="F19" s="145">
        <f>E19*$C$14</f>
        <v>0</v>
      </c>
      <c r="G19" s="145">
        <f>IF(C19="Y",(D19*E19)*(1+$C$12),D19*E19)</f>
        <v>0</v>
      </c>
      <c r="H19" s="145">
        <f>IF(C19="Y",(D19*F19)*(1+$C$12),D19*F19)</f>
        <v>0</v>
      </c>
      <c r="I19" s="320"/>
      <c r="J19" s="320"/>
      <c r="K19" s="321"/>
    </row>
    <row r="20" spans="1:15" ht="15" customHeight="1" x14ac:dyDescent="0.3">
      <c r="B20" s="185" t="s">
        <v>1</v>
      </c>
      <c r="C20" s="114" t="s">
        <v>458</v>
      </c>
      <c r="D20" s="150"/>
      <c r="E20" s="164"/>
      <c r="F20" s="145">
        <f t="shared" ref="F20:F28" si="0">E20*$C$14</f>
        <v>0</v>
      </c>
      <c r="G20" s="145">
        <f t="shared" ref="G20:G28" si="1">IF(C20="Y",(D20*E20)*(1+$C$12),D20*E20)</f>
        <v>0</v>
      </c>
      <c r="H20" s="145">
        <f t="shared" ref="H20:H28" si="2">IF(C20="Y",(D20*F20)*(1+$C$12),D20*F20)</f>
        <v>0</v>
      </c>
      <c r="I20" s="320"/>
      <c r="J20" s="320"/>
      <c r="K20" s="321"/>
    </row>
    <row r="21" spans="1:15" ht="15" customHeight="1" x14ac:dyDescent="0.3">
      <c r="B21" s="108" t="s">
        <v>35</v>
      </c>
      <c r="C21" s="114" t="s">
        <v>458</v>
      </c>
      <c r="D21" s="150"/>
      <c r="E21" s="164"/>
      <c r="F21" s="145">
        <f t="shared" si="0"/>
        <v>0</v>
      </c>
      <c r="G21" s="145">
        <f t="shared" si="1"/>
        <v>0</v>
      </c>
      <c r="H21" s="145">
        <f t="shared" si="2"/>
        <v>0</v>
      </c>
      <c r="I21" s="320"/>
      <c r="J21" s="320"/>
      <c r="K21" s="321"/>
    </row>
    <row r="22" spans="1:15" ht="15" customHeight="1" x14ac:dyDescent="0.3">
      <c r="B22" s="185" t="s">
        <v>2</v>
      </c>
      <c r="C22" s="114" t="s">
        <v>458</v>
      </c>
      <c r="D22" s="150"/>
      <c r="E22" s="164"/>
      <c r="F22" s="145">
        <f t="shared" si="0"/>
        <v>0</v>
      </c>
      <c r="G22" s="145">
        <f>IF(C22="Y",(D22*E22)*(1+$C$12),D22*E22)</f>
        <v>0</v>
      </c>
      <c r="H22" s="145">
        <f>IF(C22="Y",(D22*F22)*(1+$C$12),D22*F22)</f>
        <v>0</v>
      </c>
      <c r="I22" s="320"/>
      <c r="J22" s="320"/>
      <c r="K22" s="321"/>
      <c r="L22" s="25"/>
      <c r="M22" s="25"/>
    </row>
    <row r="23" spans="1:15" ht="15" customHeight="1" x14ac:dyDescent="0.3">
      <c r="B23" s="185" t="s">
        <v>3</v>
      </c>
      <c r="C23" s="114" t="s">
        <v>458</v>
      </c>
      <c r="D23" s="150"/>
      <c r="E23" s="164"/>
      <c r="F23" s="145">
        <f t="shared" si="0"/>
        <v>0</v>
      </c>
      <c r="G23" s="145">
        <f t="shared" si="1"/>
        <v>0</v>
      </c>
      <c r="H23" s="145">
        <f t="shared" si="2"/>
        <v>0</v>
      </c>
      <c r="I23" s="320"/>
      <c r="J23" s="320"/>
      <c r="K23" s="321"/>
      <c r="M23" s="25"/>
    </row>
    <row r="24" spans="1:15" ht="15" customHeight="1" x14ac:dyDescent="0.3">
      <c r="B24" s="185" t="s">
        <v>4</v>
      </c>
      <c r="C24" s="114" t="s">
        <v>458</v>
      </c>
      <c r="D24" s="150"/>
      <c r="E24" s="164"/>
      <c r="F24" s="145">
        <f t="shared" si="0"/>
        <v>0</v>
      </c>
      <c r="G24" s="145">
        <f t="shared" si="1"/>
        <v>0</v>
      </c>
      <c r="H24" s="145">
        <f t="shared" si="2"/>
        <v>0</v>
      </c>
      <c r="I24" s="320"/>
      <c r="J24" s="320"/>
      <c r="K24" s="321"/>
      <c r="M24" s="25"/>
    </row>
    <row r="25" spans="1:15" ht="15" customHeight="1" x14ac:dyDescent="0.3">
      <c r="B25" s="185" t="s">
        <v>100</v>
      </c>
      <c r="C25" s="114" t="s">
        <v>458</v>
      </c>
      <c r="D25" s="150"/>
      <c r="E25" s="164"/>
      <c r="F25" s="145">
        <f t="shared" si="0"/>
        <v>0</v>
      </c>
      <c r="G25" s="145">
        <f t="shared" si="1"/>
        <v>0</v>
      </c>
      <c r="H25" s="145">
        <f t="shared" si="2"/>
        <v>0</v>
      </c>
      <c r="I25" s="320"/>
      <c r="J25" s="320"/>
      <c r="K25" s="321"/>
      <c r="L25" s="42"/>
      <c r="M25" s="25"/>
    </row>
    <row r="26" spans="1:15" ht="15" customHeight="1" x14ac:dyDescent="0.3">
      <c r="B26" s="185" t="s">
        <v>101</v>
      </c>
      <c r="C26" s="114" t="s">
        <v>458</v>
      </c>
      <c r="D26" s="150"/>
      <c r="E26" s="164"/>
      <c r="F26" s="145">
        <f t="shared" si="0"/>
        <v>0</v>
      </c>
      <c r="G26" s="145">
        <f t="shared" si="1"/>
        <v>0</v>
      </c>
      <c r="H26" s="145">
        <f t="shared" si="2"/>
        <v>0</v>
      </c>
      <c r="I26" s="320"/>
      <c r="J26" s="320"/>
      <c r="K26" s="321"/>
    </row>
    <row r="27" spans="1:15" ht="15" customHeight="1" x14ac:dyDescent="0.3">
      <c r="B27" s="185" t="s">
        <v>102</v>
      </c>
      <c r="C27" s="114" t="s">
        <v>458</v>
      </c>
      <c r="D27" s="150"/>
      <c r="E27" s="164"/>
      <c r="F27" s="145">
        <f t="shared" si="0"/>
        <v>0</v>
      </c>
      <c r="G27" s="145">
        <f t="shared" si="1"/>
        <v>0</v>
      </c>
      <c r="H27" s="145">
        <f t="shared" si="2"/>
        <v>0</v>
      </c>
      <c r="I27" s="320"/>
      <c r="J27" s="320"/>
      <c r="K27" s="321"/>
    </row>
    <row r="28" spans="1:15" ht="15" customHeight="1" x14ac:dyDescent="0.3">
      <c r="B28" s="185" t="s">
        <v>124</v>
      </c>
      <c r="C28" s="114" t="s">
        <v>458</v>
      </c>
      <c r="D28" s="150"/>
      <c r="E28" s="164"/>
      <c r="F28" s="145">
        <f t="shared" si="0"/>
        <v>0</v>
      </c>
      <c r="G28" s="145">
        <f t="shared" si="1"/>
        <v>0</v>
      </c>
      <c r="H28" s="145">
        <f t="shared" si="2"/>
        <v>0</v>
      </c>
      <c r="I28" s="320"/>
      <c r="J28" s="320"/>
      <c r="K28" s="321"/>
      <c r="M28" s="43"/>
      <c r="O28" s="44"/>
    </row>
    <row r="29" spans="1:15" ht="15" customHeight="1" thickBot="1" x14ac:dyDescent="0.35">
      <c r="B29" s="311" t="str">
        <f>CONCATENATE("Total ", B18)</f>
        <v xml:space="preserve">Total Per PATIENT Fees: Visit Activities </v>
      </c>
      <c r="C29" s="312"/>
      <c r="D29" s="312"/>
      <c r="E29" s="312"/>
      <c r="F29" s="312"/>
      <c r="G29" s="188">
        <f>SUM(G19:G28)</f>
        <v>0</v>
      </c>
      <c r="H29" s="188">
        <f>SUM(H19:H28)</f>
        <v>0</v>
      </c>
      <c r="I29" s="324"/>
      <c r="J29" s="324"/>
      <c r="K29" s="325"/>
      <c r="M29" s="44"/>
      <c r="N29" s="44"/>
      <c r="O29" s="44"/>
    </row>
    <row r="30" spans="1:15" ht="30" customHeight="1" thickBot="1" x14ac:dyDescent="0.35">
      <c r="I30" s="46"/>
      <c r="N30" s="44"/>
      <c r="O30" s="44"/>
    </row>
    <row r="31" spans="1:15" s="47" customFormat="1" ht="30" customHeight="1" x14ac:dyDescent="0.3">
      <c r="A31" s="22"/>
      <c r="B31" s="189" t="s">
        <v>27</v>
      </c>
      <c r="C31" s="181" t="s">
        <v>467</v>
      </c>
      <c r="D31" s="182" t="s">
        <v>539</v>
      </c>
      <c r="E31" s="182" t="str">
        <f>"Unit Cost in "&amp;$C$13</f>
        <v>Unit Cost in EUR</v>
      </c>
      <c r="F31" s="182" t="s">
        <v>38</v>
      </c>
      <c r="G31" s="182" t="str">
        <f>"Total Cost in "&amp;$C$13</f>
        <v>Total Cost in EUR</v>
      </c>
      <c r="H31" s="182" t="s">
        <v>39</v>
      </c>
      <c r="I31" s="371" t="s">
        <v>30</v>
      </c>
      <c r="J31" s="371"/>
      <c r="K31" s="372"/>
      <c r="M31" s="48"/>
      <c r="N31" s="48"/>
      <c r="O31" s="48"/>
    </row>
    <row r="32" spans="1:15" ht="15" customHeight="1" x14ac:dyDescent="0.3">
      <c r="B32" s="108" t="s">
        <v>510</v>
      </c>
      <c r="C32" s="114" t="s">
        <v>458</v>
      </c>
      <c r="D32" s="146"/>
      <c r="E32" s="165"/>
      <c r="F32" s="49">
        <f t="shared" ref="F32:F36" si="3">E32*$C$14</f>
        <v>0</v>
      </c>
      <c r="G32" s="49">
        <f t="shared" ref="G32:G36" si="4">IF(C32="Y",(D32*E32)*(1+$C$12),D32*E32)</f>
        <v>0</v>
      </c>
      <c r="H32" s="49">
        <f t="shared" ref="H32:H36" si="5">IF(C32="Y",(D32*F32)*(1+$C$12),D32*F32)</f>
        <v>0</v>
      </c>
      <c r="I32" s="316"/>
      <c r="J32" s="316"/>
      <c r="K32" s="317"/>
    </row>
    <row r="33" spans="1:15" ht="15" customHeight="1" x14ac:dyDescent="0.3">
      <c r="B33" s="108" t="s">
        <v>485</v>
      </c>
      <c r="C33" s="114" t="s">
        <v>458</v>
      </c>
      <c r="D33" s="146"/>
      <c r="E33" s="165"/>
      <c r="F33" s="49">
        <f t="shared" si="3"/>
        <v>0</v>
      </c>
      <c r="G33" s="49">
        <f t="shared" si="4"/>
        <v>0</v>
      </c>
      <c r="H33" s="49">
        <f t="shared" si="5"/>
        <v>0</v>
      </c>
      <c r="I33" s="316"/>
      <c r="J33" s="316"/>
      <c r="K33" s="317"/>
    </row>
    <row r="34" spans="1:15" ht="15" customHeight="1" x14ac:dyDescent="0.3">
      <c r="B34" s="108" t="s">
        <v>486</v>
      </c>
      <c r="C34" s="114" t="s">
        <v>458</v>
      </c>
      <c r="D34" s="146"/>
      <c r="E34" s="165"/>
      <c r="F34" s="49">
        <f t="shared" si="3"/>
        <v>0</v>
      </c>
      <c r="G34" s="49">
        <f t="shared" si="4"/>
        <v>0</v>
      </c>
      <c r="H34" s="49">
        <f t="shared" si="5"/>
        <v>0</v>
      </c>
      <c r="I34" s="316"/>
      <c r="J34" s="316"/>
      <c r="K34" s="317"/>
    </row>
    <row r="35" spans="1:15" ht="15" customHeight="1" x14ac:dyDescent="0.3">
      <c r="B35" s="108" t="s">
        <v>5</v>
      </c>
      <c r="C35" s="114" t="s">
        <v>458</v>
      </c>
      <c r="D35" s="146"/>
      <c r="E35" s="165"/>
      <c r="F35" s="49">
        <f t="shared" si="3"/>
        <v>0</v>
      </c>
      <c r="G35" s="49">
        <f t="shared" si="4"/>
        <v>0</v>
      </c>
      <c r="H35" s="49">
        <f t="shared" si="5"/>
        <v>0</v>
      </c>
      <c r="I35" s="316"/>
      <c r="J35" s="316"/>
      <c r="K35" s="317"/>
    </row>
    <row r="36" spans="1:15" ht="15" customHeight="1" x14ac:dyDescent="0.3">
      <c r="B36" s="108" t="s">
        <v>476</v>
      </c>
      <c r="C36" s="114" t="s">
        <v>458</v>
      </c>
      <c r="D36" s="146"/>
      <c r="E36" s="165"/>
      <c r="F36" s="49">
        <f t="shared" si="3"/>
        <v>0</v>
      </c>
      <c r="G36" s="49">
        <f t="shared" si="4"/>
        <v>0</v>
      </c>
      <c r="H36" s="49">
        <f t="shared" si="5"/>
        <v>0</v>
      </c>
      <c r="I36" s="316"/>
      <c r="J36" s="316"/>
      <c r="K36" s="317"/>
    </row>
    <row r="37" spans="1:15" s="47" customFormat="1" ht="15" customHeight="1" x14ac:dyDescent="0.3">
      <c r="A37" s="22"/>
      <c r="B37" s="108" t="s">
        <v>478</v>
      </c>
      <c r="C37" s="114" t="s">
        <v>458</v>
      </c>
      <c r="D37" s="146"/>
      <c r="E37" s="165"/>
      <c r="F37" s="49">
        <f>E37*$C$14</f>
        <v>0</v>
      </c>
      <c r="G37" s="49">
        <f>IF(C37="Y",(D37*E37)*(1+$C$12),D37*E37)</f>
        <v>0</v>
      </c>
      <c r="H37" s="49">
        <f>IF(C37="Y",(D37*F37)*(1+$C$12),D37*F37)</f>
        <v>0</v>
      </c>
      <c r="I37" s="318"/>
      <c r="J37" s="318"/>
      <c r="K37" s="319"/>
    </row>
    <row r="38" spans="1:15" s="47" customFormat="1" ht="15" customHeight="1" x14ac:dyDescent="0.3">
      <c r="A38" s="22"/>
      <c r="B38" s="108" t="s">
        <v>479</v>
      </c>
      <c r="C38" s="114" t="s">
        <v>458</v>
      </c>
      <c r="D38" s="146"/>
      <c r="E38" s="165"/>
      <c r="F38" s="49">
        <f>E38*$C$14</f>
        <v>0</v>
      </c>
      <c r="G38" s="49">
        <f>IF(C38="Y",(D38*E38)*(1+$C$12),D38*E38)</f>
        <v>0</v>
      </c>
      <c r="H38" s="49">
        <f>IF(C38="Y",(D38*F38)*(1+$C$12),D38*F38)</f>
        <v>0</v>
      </c>
      <c r="I38" s="318"/>
      <c r="J38" s="318"/>
      <c r="K38" s="319"/>
    </row>
    <row r="39" spans="1:15" s="50" customFormat="1" ht="15" customHeight="1" x14ac:dyDescent="0.3">
      <c r="A39" s="22"/>
      <c r="B39" s="108" t="s">
        <v>11</v>
      </c>
      <c r="C39" s="114" t="s">
        <v>458</v>
      </c>
      <c r="D39" s="146"/>
      <c r="E39" s="165"/>
      <c r="F39" s="49">
        <f t="shared" ref="F39:F48" si="6">E39*$C$14</f>
        <v>0</v>
      </c>
      <c r="G39" s="49">
        <f t="shared" ref="G39:G48" si="7">IF(C39="Y",(D39*E39)*(1+$C$12),D39*E39)</f>
        <v>0</v>
      </c>
      <c r="H39" s="49">
        <f t="shared" ref="H39:H48" si="8">IF(C39="Y",(D39*F39)*(1+$C$12),D39*F39)</f>
        <v>0</v>
      </c>
      <c r="I39" s="318"/>
      <c r="J39" s="318"/>
      <c r="K39" s="319"/>
    </row>
    <row r="40" spans="1:15" s="50" customFormat="1" ht="15" customHeight="1" x14ac:dyDescent="0.3">
      <c r="A40" s="22"/>
      <c r="B40" s="108" t="s">
        <v>12</v>
      </c>
      <c r="C40" s="114" t="s">
        <v>458</v>
      </c>
      <c r="D40" s="146"/>
      <c r="E40" s="165"/>
      <c r="F40" s="49">
        <f t="shared" si="6"/>
        <v>0</v>
      </c>
      <c r="G40" s="49">
        <f t="shared" si="7"/>
        <v>0</v>
      </c>
      <c r="H40" s="49">
        <f t="shared" si="8"/>
        <v>0</v>
      </c>
      <c r="I40" s="318"/>
      <c r="J40" s="318"/>
      <c r="K40" s="319"/>
    </row>
    <row r="41" spans="1:15" s="50" customFormat="1" ht="15" customHeight="1" x14ac:dyDescent="0.3">
      <c r="A41" s="22"/>
      <c r="B41" s="108" t="s">
        <v>13</v>
      </c>
      <c r="C41" s="114" t="s">
        <v>458</v>
      </c>
      <c r="D41" s="146"/>
      <c r="E41" s="165"/>
      <c r="F41" s="49">
        <f t="shared" si="6"/>
        <v>0</v>
      </c>
      <c r="G41" s="49">
        <f t="shared" si="7"/>
        <v>0</v>
      </c>
      <c r="H41" s="49">
        <f t="shared" si="8"/>
        <v>0</v>
      </c>
      <c r="I41" s="318"/>
      <c r="J41" s="318"/>
      <c r="K41" s="319"/>
    </row>
    <row r="42" spans="1:15" s="50" customFormat="1" ht="15" customHeight="1" x14ac:dyDescent="0.3">
      <c r="A42" s="22"/>
      <c r="B42" s="108" t="s">
        <v>14</v>
      </c>
      <c r="C42" s="114" t="s">
        <v>458</v>
      </c>
      <c r="D42" s="146"/>
      <c r="E42" s="165"/>
      <c r="F42" s="49">
        <f t="shared" si="6"/>
        <v>0</v>
      </c>
      <c r="G42" s="49">
        <f t="shared" si="7"/>
        <v>0</v>
      </c>
      <c r="H42" s="49">
        <f t="shared" si="8"/>
        <v>0</v>
      </c>
      <c r="I42" s="318"/>
      <c r="J42" s="318"/>
      <c r="K42" s="319"/>
    </row>
    <row r="43" spans="1:15" s="50" customFormat="1" ht="15" customHeight="1" x14ac:dyDescent="0.3">
      <c r="A43" s="22"/>
      <c r="B43" s="108" t="s">
        <v>15</v>
      </c>
      <c r="C43" s="114" t="s">
        <v>458</v>
      </c>
      <c r="D43" s="146"/>
      <c r="E43" s="165"/>
      <c r="F43" s="49">
        <f t="shared" si="6"/>
        <v>0</v>
      </c>
      <c r="G43" s="49">
        <f t="shared" si="7"/>
        <v>0</v>
      </c>
      <c r="H43" s="49">
        <f t="shared" si="8"/>
        <v>0</v>
      </c>
      <c r="I43" s="318"/>
      <c r="J43" s="318"/>
      <c r="K43" s="319"/>
    </row>
    <row r="44" spans="1:15" s="51" customFormat="1" ht="15" customHeight="1" x14ac:dyDescent="0.3">
      <c r="A44" s="22"/>
      <c r="B44" s="108" t="s">
        <v>103</v>
      </c>
      <c r="C44" s="114" t="s">
        <v>458</v>
      </c>
      <c r="D44" s="146"/>
      <c r="E44" s="165"/>
      <c r="F44" s="49">
        <f t="shared" si="6"/>
        <v>0</v>
      </c>
      <c r="G44" s="49">
        <f t="shared" si="7"/>
        <v>0</v>
      </c>
      <c r="H44" s="49">
        <f t="shared" si="8"/>
        <v>0</v>
      </c>
      <c r="I44" s="318"/>
      <c r="J44" s="318"/>
      <c r="K44" s="319"/>
      <c r="L44" s="50"/>
      <c r="M44" s="50"/>
      <c r="N44" s="50"/>
      <c r="O44" s="50"/>
    </row>
    <row r="45" spans="1:15" s="52" customFormat="1" ht="15" customHeight="1" x14ac:dyDescent="0.3">
      <c r="A45" s="22"/>
      <c r="B45" s="187" t="s">
        <v>477</v>
      </c>
      <c r="C45" s="115" t="s">
        <v>458</v>
      </c>
      <c r="D45" s="151"/>
      <c r="E45" s="166"/>
      <c r="F45" s="96">
        <f t="shared" si="6"/>
        <v>0</v>
      </c>
      <c r="G45" s="143">
        <f t="shared" si="7"/>
        <v>0</v>
      </c>
      <c r="H45" s="143">
        <f t="shared" si="8"/>
        <v>0</v>
      </c>
      <c r="I45" s="313" t="s">
        <v>552</v>
      </c>
      <c r="J45" s="314"/>
      <c r="K45" s="315"/>
    </row>
    <row r="46" spans="1:15" s="52" customFormat="1" ht="15" customHeight="1" x14ac:dyDescent="0.3">
      <c r="A46" s="22"/>
      <c r="B46" s="187" t="s">
        <v>477</v>
      </c>
      <c r="C46" s="115" t="s">
        <v>458</v>
      </c>
      <c r="D46" s="151"/>
      <c r="E46" s="166"/>
      <c r="F46" s="96">
        <f t="shared" si="6"/>
        <v>0</v>
      </c>
      <c r="G46" s="143">
        <f t="shared" si="7"/>
        <v>0</v>
      </c>
      <c r="H46" s="143">
        <f t="shared" si="8"/>
        <v>0</v>
      </c>
      <c r="I46" s="313" t="s">
        <v>552</v>
      </c>
      <c r="J46" s="314"/>
      <c r="K46" s="315"/>
    </row>
    <row r="47" spans="1:15" s="52" customFormat="1" ht="15" customHeight="1" x14ac:dyDescent="0.3">
      <c r="A47" s="22"/>
      <c r="B47" s="187" t="s">
        <v>477</v>
      </c>
      <c r="C47" s="115" t="s">
        <v>458</v>
      </c>
      <c r="D47" s="151"/>
      <c r="E47" s="166"/>
      <c r="F47" s="96">
        <f t="shared" si="6"/>
        <v>0</v>
      </c>
      <c r="G47" s="143">
        <f t="shared" si="7"/>
        <v>0</v>
      </c>
      <c r="H47" s="143">
        <f t="shared" si="8"/>
        <v>0</v>
      </c>
      <c r="I47" s="313" t="s">
        <v>552</v>
      </c>
      <c r="J47" s="314"/>
      <c r="K47" s="315"/>
    </row>
    <row r="48" spans="1:15" s="52" customFormat="1" ht="15" customHeight="1" x14ac:dyDescent="0.3">
      <c r="A48" s="22"/>
      <c r="B48" s="187" t="s">
        <v>477</v>
      </c>
      <c r="C48" s="115" t="s">
        <v>458</v>
      </c>
      <c r="D48" s="151"/>
      <c r="E48" s="166"/>
      <c r="F48" s="96">
        <f t="shared" si="6"/>
        <v>0</v>
      </c>
      <c r="G48" s="143">
        <f t="shared" si="7"/>
        <v>0</v>
      </c>
      <c r="H48" s="143">
        <f t="shared" si="8"/>
        <v>0</v>
      </c>
      <c r="I48" s="313" t="s">
        <v>552</v>
      </c>
      <c r="J48" s="314"/>
      <c r="K48" s="315"/>
    </row>
    <row r="49" spans="1:15" s="53" customFormat="1" ht="15" customHeight="1" thickBot="1" x14ac:dyDescent="0.35">
      <c r="A49" s="22"/>
      <c r="B49" s="416" t="s">
        <v>483</v>
      </c>
      <c r="C49" s="417"/>
      <c r="D49" s="417"/>
      <c r="E49" s="417"/>
      <c r="F49" s="417"/>
      <c r="G49" s="188">
        <f>SUM(G32:G48)</f>
        <v>0</v>
      </c>
      <c r="H49" s="188">
        <f>SUM(H32:H48)</f>
        <v>0</v>
      </c>
      <c r="I49" s="324"/>
      <c r="J49" s="324"/>
      <c r="K49" s="325"/>
      <c r="L49" s="47"/>
      <c r="M49" s="47"/>
      <c r="N49" s="47"/>
      <c r="O49" s="47"/>
    </row>
    <row r="50" spans="1:15" s="25" customFormat="1" ht="30" customHeight="1" thickBot="1" x14ac:dyDescent="0.35">
      <c r="A50" s="22"/>
      <c r="B50" s="137"/>
      <c r="C50" s="116"/>
      <c r="D50" s="152"/>
      <c r="E50" s="152"/>
      <c r="F50" s="54"/>
      <c r="G50" s="55"/>
      <c r="H50" s="55"/>
      <c r="I50" s="46"/>
      <c r="J50" s="23"/>
      <c r="L50" s="23"/>
      <c r="M50" s="23"/>
      <c r="N50" s="23"/>
      <c r="O50" s="23"/>
    </row>
    <row r="51" spans="1:15" ht="30" customHeight="1" x14ac:dyDescent="0.3">
      <c r="B51" s="189" t="s">
        <v>28</v>
      </c>
      <c r="C51" s="181" t="s">
        <v>467</v>
      </c>
      <c r="D51" s="182" t="s">
        <v>539</v>
      </c>
      <c r="E51" s="182" t="str">
        <f>"Unit Cost in "&amp;$C$13</f>
        <v>Unit Cost in EUR</v>
      </c>
      <c r="F51" s="182" t="s">
        <v>38</v>
      </c>
      <c r="G51" s="182" t="str">
        <f>"Total Cost in "&amp;$C$13</f>
        <v>Total Cost in EUR</v>
      </c>
      <c r="H51" s="182" t="s">
        <v>39</v>
      </c>
      <c r="I51" s="371" t="s">
        <v>30</v>
      </c>
      <c r="J51" s="371"/>
      <c r="K51" s="372"/>
    </row>
    <row r="52" spans="1:15" ht="15" customHeight="1" x14ac:dyDescent="0.3">
      <c r="B52" s="185" t="s">
        <v>6</v>
      </c>
      <c r="C52" s="114" t="s">
        <v>458</v>
      </c>
      <c r="D52" s="150"/>
      <c r="E52" s="164"/>
      <c r="F52" s="41">
        <f t="shared" ref="F52:F57" si="9">E52*$C$14</f>
        <v>0</v>
      </c>
      <c r="G52" s="41">
        <f>IF(C52="Y",(D52*E52)*(1+$C$12),D52*E52)</f>
        <v>0</v>
      </c>
      <c r="H52" s="41">
        <f>IF(C52="Y",(D52*F52)*(1+$C$12),D52*F52)</f>
        <v>0</v>
      </c>
      <c r="I52" s="318"/>
      <c r="J52" s="318"/>
      <c r="K52" s="319"/>
    </row>
    <row r="53" spans="1:15" ht="15" customHeight="1" x14ac:dyDescent="0.3">
      <c r="B53" s="185" t="s">
        <v>7</v>
      </c>
      <c r="C53" s="114" t="s">
        <v>458</v>
      </c>
      <c r="D53" s="150"/>
      <c r="E53" s="164"/>
      <c r="F53" s="41">
        <f t="shared" si="9"/>
        <v>0</v>
      </c>
      <c r="G53" s="41">
        <f t="shared" ref="G53:G57" si="10">IF(C53="Y",(D53*E53)*(1+$C$12),D53*E53)</f>
        <v>0</v>
      </c>
      <c r="H53" s="41">
        <f t="shared" ref="H53:H57" si="11">IF(C53="Y",(D53*F53)*(1+$C$12),D53*F53)</f>
        <v>0</v>
      </c>
      <c r="I53" s="318"/>
      <c r="J53" s="318"/>
      <c r="K53" s="319"/>
    </row>
    <row r="54" spans="1:15" ht="15" customHeight="1" x14ac:dyDescent="0.3">
      <c r="B54" s="185" t="s">
        <v>8</v>
      </c>
      <c r="C54" s="114" t="s">
        <v>458</v>
      </c>
      <c r="D54" s="150"/>
      <c r="E54" s="164"/>
      <c r="F54" s="41">
        <f t="shared" si="9"/>
        <v>0</v>
      </c>
      <c r="G54" s="41">
        <f t="shared" si="10"/>
        <v>0</v>
      </c>
      <c r="H54" s="41">
        <f t="shared" si="11"/>
        <v>0</v>
      </c>
      <c r="I54" s="318"/>
      <c r="J54" s="318"/>
      <c r="K54" s="319"/>
    </row>
    <row r="55" spans="1:15" ht="15" customHeight="1" x14ac:dyDescent="0.3">
      <c r="B55" s="185" t="s">
        <v>9</v>
      </c>
      <c r="C55" s="114" t="s">
        <v>458</v>
      </c>
      <c r="D55" s="150"/>
      <c r="E55" s="164"/>
      <c r="F55" s="41">
        <f t="shared" si="9"/>
        <v>0</v>
      </c>
      <c r="G55" s="41">
        <f t="shared" si="10"/>
        <v>0</v>
      </c>
      <c r="H55" s="41">
        <f t="shared" si="11"/>
        <v>0</v>
      </c>
      <c r="I55" s="318"/>
      <c r="J55" s="318"/>
      <c r="K55" s="319"/>
    </row>
    <row r="56" spans="1:15" ht="15" customHeight="1" x14ac:dyDescent="0.3">
      <c r="B56" s="185" t="s">
        <v>10</v>
      </c>
      <c r="C56" s="114" t="s">
        <v>458</v>
      </c>
      <c r="D56" s="150"/>
      <c r="E56" s="164"/>
      <c r="F56" s="41">
        <f t="shared" si="9"/>
        <v>0</v>
      </c>
      <c r="G56" s="41">
        <f t="shared" si="10"/>
        <v>0</v>
      </c>
      <c r="H56" s="41">
        <f t="shared" si="11"/>
        <v>0</v>
      </c>
      <c r="I56" s="318"/>
      <c r="J56" s="318"/>
      <c r="K56" s="319"/>
    </row>
    <row r="57" spans="1:15" ht="15" customHeight="1" x14ac:dyDescent="0.3">
      <c r="B57" s="185" t="s">
        <v>104</v>
      </c>
      <c r="C57" s="114" t="s">
        <v>458</v>
      </c>
      <c r="D57" s="150"/>
      <c r="E57" s="164"/>
      <c r="F57" s="41">
        <f t="shared" si="9"/>
        <v>0</v>
      </c>
      <c r="G57" s="41">
        <f t="shared" si="10"/>
        <v>0</v>
      </c>
      <c r="H57" s="41">
        <f t="shared" si="11"/>
        <v>0</v>
      </c>
      <c r="I57" s="318"/>
      <c r="J57" s="318"/>
      <c r="K57" s="319"/>
    </row>
    <row r="58" spans="1:15" ht="15" customHeight="1" thickBot="1" x14ac:dyDescent="0.35">
      <c r="B58" s="311" t="str">
        <f>CONCATENATE("Total ", B51)</f>
        <v>Total Per PATIENT Fees: Imaging</v>
      </c>
      <c r="C58" s="312"/>
      <c r="D58" s="312"/>
      <c r="E58" s="312"/>
      <c r="F58" s="312"/>
      <c r="G58" s="188">
        <f>SUM(G52:G57)</f>
        <v>0</v>
      </c>
      <c r="H58" s="188">
        <f>SUM(H52:H57)</f>
        <v>0</v>
      </c>
      <c r="I58" s="324"/>
      <c r="J58" s="324"/>
      <c r="K58" s="325"/>
    </row>
    <row r="59" spans="1:15" ht="30" customHeight="1" thickBot="1" x14ac:dyDescent="0.35">
      <c r="I59" s="46"/>
    </row>
    <row r="60" spans="1:15" ht="30" customHeight="1" x14ac:dyDescent="0.3">
      <c r="B60" s="189" t="s">
        <v>543</v>
      </c>
      <c r="C60" s="181" t="s">
        <v>467</v>
      </c>
      <c r="D60" s="182" t="s">
        <v>539</v>
      </c>
      <c r="E60" s="182" t="str">
        <f>"Unit Cost in "&amp;$C$13</f>
        <v>Unit Cost in EUR</v>
      </c>
      <c r="F60" s="182" t="s">
        <v>38</v>
      </c>
      <c r="G60" s="182" t="str">
        <f>"Total Cost in "&amp;$C$13</f>
        <v>Total Cost in EUR</v>
      </c>
      <c r="H60" s="182" t="s">
        <v>39</v>
      </c>
      <c r="I60" s="410" t="s">
        <v>30</v>
      </c>
      <c r="J60" s="411"/>
      <c r="K60" s="412"/>
    </row>
    <row r="61" spans="1:15" ht="20" customHeight="1" thickBot="1" x14ac:dyDescent="0.35">
      <c r="B61" s="413" t="s">
        <v>532</v>
      </c>
      <c r="C61" s="414"/>
      <c r="D61" s="414"/>
      <c r="E61" s="414"/>
      <c r="F61" s="414"/>
      <c r="G61" s="414"/>
      <c r="H61" s="414"/>
      <c r="I61" s="414"/>
      <c r="J61" s="414"/>
      <c r="K61" s="415"/>
    </row>
    <row r="62" spans="1:15" ht="30" customHeight="1" thickBot="1" x14ac:dyDescent="0.35">
      <c r="B62" s="190" t="s">
        <v>537</v>
      </c>
      <c r="C62" s="117" t="s">
        <v>458</v>
      </c>
      <c r="D62" s="153"/>
      <c r="E62" s="167"/>
      <c r="F62" s="57">
        <f t="shared" ref="F62:F75" si="12">E62*$C$14</f>
        <v>0</v>
      </c>
      <c r="G62" s="58">
        <f>IF(C62="Y",(D62*E62)*(1+$C$12),D62*E62)</f>
        <v>0</v>
      </c>
      <c r="H62" s="58">
        <f>IF(C62="Y",(D62*F62)*(1+$C$12),D62*F62)</f>
        <v>0</v>
      </c>
      <c r="I62" s="356" t="s">
        <v>541</v>
      </c>
      <c r="J62" s="357"/>
      <c r="K62" s="358"/>
    </row>
    <row r="63" spans="1:15" ht="30" customHeight="1" x14ac:dyDescent="0.3">
      <c r="B63" s="190" t="s">
        <v>562</v>
      </c>
      <c r="C63" s="117" t="s">
        <v>458</v>
      </c>
      <c r="D63" s="153"/>
      <c r="E63" s="167"/>
      <c r="F63" s="57">
        <f>E63*$C$14</f>
        <v>0</v>
      </c>
      <c r="G63" s="58">
        <f>IF(C63="Y",(D63*E63)*(1+$C$12),D63*E63)</f>
        <v>0</v>
      </c>
      <c r="H63" s="58">
        <f>IF(C63="Y",(D63*F63)*(1+$C$12),D63*F63)</f>
        <v>0</v>
      </c>
      <c r="I63" s="356" t="s">
        <v>542</v>
      </c>
      <c r="J63" s="357"/>
      <c r="K63" s="358"/>
    </row>
    <row r="64" spans="1:15" ht="15" customHeight="1" x14ac:dyDescent="0.3">
      <c r="B64" s="185" t="s">
        <v>90</v>
      </c>
      <c r="C64" s="114" t="s">
        <v>458</v>
      </c>
      <c r="D64" s="150"/>
      <c r="E64" s="164"/>
      <c r="F64" s="41">
        <f>E64*$C$14</f>
        <v>0</v>
      </c>
      <c r="G64" s="59">
        <f>IF(C64="Y",(D64*E64)*(1+$C$12),D64*E64)</f>
        <v>0</v>
      </c>
      <c r="H64" s="59">
        <f>IF(C64="Y",(D64*F64)*(1+$C$12),D64*F64)</f>
        <v>0</v>
      </c>
      <c r="I64" s="373"/>
      <c r="J64" s="374"/>
      <c r="K64" s="375"/>
    </row>
    <row r="65" spans="1:12" ht="15" customHeight="1" thickBot="1" x14ac:dyDescent="0.35">
      <c r="B65" s="237" t="s">
        <v>561</v>
      </c>
      <c r="C65" s="118" t="s">
        <v>458</v>
      </c>
      <c r="D65" s="154"/>
      <c r="E65" s="168"/>
      <c r="F65" s="60">
        <f>E65*$C$14</f>
        <v>0</v>
      </c>
      <c r="G65" s="61">
        <f>IF(C65="Y",(D65*E65)*(1+$C$12),D65*E65)</f>
        <v>0</v>
      </c>
      <c r="H65" s="61">
        <f>IF(C65="Y",(D65*F65)*(1+$C$12),D65*F65)</f>
        <v>0</v>
      </c>
      <c r="I65" s="407"/>
      <c r="J65" s="408"/>
      <c r="K65" s="409"/>
    </row>
    <row r="66" spans="1:12" ht="15" customHeight="1" x14ac:dyDescent="0.3">
      <c r="B66" s="185" t="s">
        <v>23</v>
      </c>
      <c r="C66" s="114" t="s">
        <v>458</v>
      </c>
      <c r="D66" s="150"/>
      <c r="E66" s="164"/>
      <c r="F66" s="41">
        <f t="shared" si="12"/>
        <v>0</v>
      </c>
      <c r="G66" s="59">
        <f t="shared" ref="G66:G75" si="13">IF(C66="Y",(D66*E66)*(1+$C$12),D66*E66)</f>
        <v>0</v>
      </c>
      <c r="H66" s="59">
        <f t="shared" ref="H66:H75" si="14">IF(C66="Y",(D66*F66)*(1+$C$12),D66*F66)</f>
        <v>0</v>
      </c>
      <c r="I66" s="404"/>
      <c r="J66" s="405"/>
      <c r="K66" s="406"/>
    </row>
    <row r="67" spans="1:12" ht="15" customHeight="1" x14ac:dyDescent="0.3">
      <c r="B67" s="108" t="s">
        <v>125</v>
      </c>
      <c r="C67" s="114" t="s">
        <v>458</v>
      </c>
      <c r="D67" s="155"/>
      <c r="E67" s="169"/>
      <c r="F67" s="41">
        <f t="shared" si="12"/>
        <v>0</v>
      </c>
      <c r="G67" s="59">
        <f t="shared" si="13"/>
        <v>0</v>
      </c>
      <c r="H67" s="59">
        <f t="shared" si="14"/>
        <v>0</v>
      </c>
      <c r="I67" s="373"/>
      <c r="J67" s="374"/>
      <c r="K67" s="375"/>
    </row>
    <row r="68" spans="1:12" ht="15" customHeight="1" x14ac:dyDescent="0.3">
      <c r="B68" s="108" t="s">
        <v>126</v>
      </c>
      <c r="C68" s="114" t="s">
        <v>458</v>
      </c>
      <c r="D68" s="150"/>
      <c r="E68" s="164"/>
      <c r="F68" s="41">
        <f t="shared" si="12"/>
        <v>0</v>
      </c>
      <c r="G68" s="59">
        <f t="shared" si="13"/>
        <v>0</v>
      </c>
      <c r="H68" s="59">
        <f t="shared" si="14"/>
        <v>0</v>
      </c>
      <c r="I68" s="373"/>
      <c r="J68" s="374"/>
      <c r="K68" s="375"/>
    </row>
    <row r="69" spans="1:12" ht="15" customHeight="1" x14ac:dyDescent="0.3">
      <c r="B69" s="108" t="s">
        <v>127</v>
      </c>
      <c r="C69" s="114" t="s">
        <v>458</v>
      </c>
      <c r="D69" s="155"/>
      <c r="E69" s="169"/>
      <c r="F69" s="41">
        <f t="shared" si="12"/>
        <v>0</v>
      </c>
      <c r="G69" s="59">
        <f t="shared" si="13"/>
        <v>0</v>
      </c>
      <c r="H69" s="59">
        <f t="shared" si="14"/>
        <v>0</v>
      </c>
      <c r="I69" s="373"/>
      <c r="J69" s="374"/>
      <c r="K69" s="375"/>
    </row>
    <row r="70" spans="1:12" ht="15" customHeight="1" x14ac:dyDescent="0.3">
      <c r="B70" s="108" t="s">
        <v>129</v>
      </c>
      <c r="C70" s="114" t="s">
        <v>458</v>
      </c>
      <c r="D70" s="155"/>
      <c r="E70" s="169"/>
      <c r="F70" s="41">
        <f t="shared" si="12"/>
        <v>0</v>
      </c>
      <c r="G70" s="59">
        <f t="shared" si="13"/>
        <v>0</v>
      </c>
      <c r="H70" s="59">
        <f t="shared" si="14"/>
        <v>0</v>
      </c>
      <c r="I70" s="373"/>
      <c r="J70" s="374"/>
      <c r="K70" s="375"/>
    </row>
    <row r="71" spans="1:12" s="52" customFormat="1" ht="15" customHeight="1" x14ac:dyDescent="0.3">
      <c r="A71" s="22"/>
      <c r="B71" s="191" t="s">
        <v>89</v>
      </c>
      <c r="C71" s="114" t="s">
        <v>458</v>
      </c>
      <c r="D71" s="155"/>
      <c r="E71" s="169"/>
      <c r="F71" s="56">
        <f t="shared" si="12"/>
        <v>0</v>
      </c>
      <c r="G71" s="59">
        <f t="shared" si="13"/>
        <v>0</v>
      </c>
      <c r="H71" s="59">
        <f t="shared" si="14"/>
        <v>0</v>
      </c>
      <c r="I71" s="356" t="s">
        <v>540</v>
      </c>
      <c r="J71" s="357"/>
      <c r="K71" s="358"/>
    </row>
    <row r="72" spans="1:12" s="52" customFormat="1" ht="15" customHeight="1" x14ac:dyDescent="0.3">
      <c r="A72" s="22"/>
      <c r="B72" s="108" t="s">
        <v>538</v>
      </c>
      <c r="C72" s="114" t="s">
        <v>458</v>
      </c>
      <c r="D72" s="150"/>
      <c r="E72" s="164"/>
      <c r="F72" s="41">
        <f t="shared" si="12"/>
        <v>0</v>
      </c>
      <c r="G72" s="59">
        <f t="shared" si="13"/>
        <v>0</v>
      </c>
      <c r="H72" s="59">
        <f t="shared" si="14"/>
        <v>0</v>
      </c>
      <c r="I72" s="385"/>
      <c r="J72" s="386"/>
      <c r="K72" s="387"/>
    </row>
    <row r="73" spans="1:12" s="52" customFormat="1" ht="15" customHeight="1" x14ac:dyDescent="0.3">
      <c r="A73" s="22"/>
      <c r="B73" s="108" t="s">
        <v>549</v>
      </c>
      <c r="C73" s="114" t="s">
        <v>458</v>
      </c>
      <c r="D73" s="155"/>
      <c r="E73" s="169"/>
      <c r="F73" s="41">
        <f t="shared" si="12"/>
        <v>0</v>
      </c>
      <c r="G73" s="59">
        <f t="shared" si="13"/>
        <v>0</v>
      </c>
      <c r="H73" s="59">
        <f t="shared" si="14"/>
        <v>0</v>
      </c>
      <c r="I73" s="385"/>
      <c r="J73" s="386"/>
      <c r="K73" s="387"/>
      <c r="L73" s="62"/>
    </row>
    <row r="74" spans="1:12" ht="15" customHeight="1" x14ac:dyDescent="0.3">
      <c r="B74" s="108" t="s">
        <v>130</v>
      </c>
      <c r="C74" s="114" t="s">
        <v>458</v>
      </c>
      <c r="D74" s="150"/>
      <c r="E74" s="164"/>
      <c r="F74" s="41">
        <f t="shared" si="12"/>
        <v>0</v>
      </c>
      <c r="G74" s="59">
        <f t="shared" si="13"/>
        <v>0</v>
      </c>
      <c r="H74" s="59">
        <f t="shared" si="14"/>
        <v>0</v>
      </c>
      <c r="I74" s="382" t="s">
        <v>553</v>
      </c>
      <c r="J74" s="383"/>
      <c r="K74" s="384"/>
    </row>
    <row r="75" spans="1:12" s="52" customFormat="1" ht="15" customHeight="1" x14ac:dyDescent="0.3">
      <c r="A75" s="22"/>
      <c r="B75" s="192" t="s">
        <v>128</v>
      </c>
      <c r="C75" s="141" t="s">
        <v>458</v>
      </c>
      <c r="D75" s="156"/>
      <c r="E75" s="170"/>
      <c r="F75" s="56">
        <f t="shared" si="12"/>
        <v>0</v>
      </c>
      <c r="G75" s="142">
        <f t="shared" si="13"/>
        <v>0</v>
      </c>
      <c r="H75" s="142">
        <f t="shared" si="14"/>
        <v>0</v>
      </c>
      <c r="I75" s="379"/>
      <c r="J75" s="380"/>
      <c r="K75" s="381"/>
    </row>
    <row r="76" spans="1:12" s="52" customFormat="1" ht="15" customHeight="1" x14ac:dyDescent="0.3">
      <c r="A76" s="22"/>
      <c r="B76" s="187" t="s">
        <v>471</v>
      </c>
      <c r="C76" s="115" t="s">
        <v>458</v>
      </c>
      <c r="D76" s="151"/>
      <c r="E76" s="166"/>
      <c r="F76" s="96">
        <f t="shared" ref="F76:F79" si="15">E76*$C$14</f>
        <v>0</v>
      </c>
      <c r="G76" s="143">
        <f t="shared" ref="G76:G79" si="16">IF(C76="Y",(D76*E76)*(1+$C$12),D76*E76)</f>
        <v>0</v>
      </c>
      <c r="H76" s="143">
        <f t="shared" ref="H76:H79" si="17">IF(C76="Y",(D76*F76)*(1+$C$12),D76*F76)</f>
        <v>0</v>
      </c>
      <c r="I76" s="313" t="s">
        <v>552</v>
      </c>
      <c r="J76" s="314"/>
      <c r="K76" s="315"/>
    </row>
    <row r="77" spans="1:12" s="52" customFormat="1" ht="15" customHeight="1" x14ac:dyDescent="0.3">
      <c r="A77" s="22"/>
      <c r="B77" s="187" t="s">
        <v>471</v>
      </c>
      <c r="C77" s="115" t="s">
        <v>458</v>
      </c>
      <c r="D77" s="151"/>
      <c r="E77" s="166"/>
      <c r="F77" s="96">
        <f t="shared" si="15"/>
        <v>0</v>
      </c>
      <c r="G77" s="143">
        <f t="shared" si="16"/>
        <v>0</v>
      </c>
      <c r="H77" s="143">
        <f t="shared" si="17"/>
        <v>0</v>
      </c>
      <c r="I77" s="313" t="s">
        <v>552</v>
      </c>
      <c r="J77" s="314"/>
      <c r="K77" s="315"/>
    </row>
    <row r="78" spans="1:12" s="52" customFormat="1" ht="15" customHeight="1" x14ac:dyDescent="0.3">
      <c r="A78" s="22"/>
      <c r="B78" s="187" t="s">
        <v>471</v>
      </c>
      <c r="C78" s="115" t="s">
        <v>458</v>
      </c>
      <c r="D78" s="151"/>
      <c r="E78" s="166"/>
      <c r="F78" s="96">
        <f t="shared" si="15"/>
        <v>0</v>
      </c>
      <c r="G78" s="143">
        <f t="shared" si="16"/>
        <v>0</v>
      </c>
      <c r="H78" s="143">
        <f t="shared" si="17"/>
        <v>0</v>
      </c>
      <c r="I78" s="313" t="s">
        <v>552</v>
      </c>
      <c r="J78" s="314"/>
      <c r="K78" s="315"/>
    </row>
    <row r="79" spans="1:12" s="52" customFormat="1" ht="15" customHeight="1" x14ac:dyDescent="0.3">
      <c r="A79" s="22"/>
      <c r="B79" s="187" t="s">
        <v>471</v>
      </c>
      <c r="C79" s="115" t="s">
        <v>458</v>
      </c>
      <c r="D79" s="151"/>
      <c r="E79" s="166"/>
      <c r="F79" s="96">
        <f t="shared" si="15"/>
        <v>0</v>
      </c>
      <c r="G79" s="143">
        <f t="shared" si="16"/>
        <v>0</v>
      </c>
      <c r="H79" s="143">
        <f t="shared" si="17"/>
        <v>0</v>
      </c>
      <c r="I79" s="313" t="s">
        <v>552</v>
      </c>
      <c r="J79" s="314"/>
      <c r="K79" s="315"/>
    </row>
    <row r="80" spans="1:12" ht="15" customHeight="1" x14ac:dyDescent="0.3">
      <c r="B80" s="305" t="s">
        <v>118</v>
      </c>
      <c r="C80" s="306"/>
      <c r="D80" s="306"/>
      <c r="E80" s="306"/>
      <c r="F80" s="307"/>
      <c r="G80" s="45">
        <f>SUM(G62:G79)</f>
        <v>0</v>
      </c>
      <c r="H80" s="45">
        <f>SUM(H62:H79)</f>
        <v>0</v>
      </c>
      <c r="I80" s="376"/>
      <c r="J80" s="377"/>
      <c r="K80" s="378"/>
    </row>
    <row r="81" spans="1:11" s="25" customFormat="1" ht="15" customHeight="1" thickBot="1" x14ac:dyDescent="0.35">
      <c r="A81" s="22"/>
      <c r="B81" s="344" t="s">
        <v>107</v>
      </c>
      <c r="C81" s="345"/>
      <c r="D81" s="345"/>
      <c r="E81" s="345"/>
      <c r="F81" s="345"/>
      <c r="G81" s="345"/>
      <c r="H81" s="345"/>
      <c r="I81" s="345"/>
      <c r="J81" s="345"/>
      <c r="K81" s="346"/>
    </row>
    <row r="82" spans="1:11" s="25" customFormat="1" ht="30" customHeight="1" thickBot="1" x14ac:dyDescent="0.35">
      <c r="A82" s="22"/>
      <c r="B82" s="63"/>
      <c r="C82" s="119"/>
      <c r="D82" s="63"/>
      <c r="E82" s="63"/>
      <c r="F82" s="63"/>
      <c r="G82" s="63"/>
      <c r="H82" s="63"/>
      <c r="I82" s="63"/>
      <c r="J82" s="63"/>
    </row>
    <row r="83" spans="1:11" ht="30" customHeight="1" x14ac:dyDescent="0.3">
      <c r="B83" s="184" t="s">
        <v>505</v>
      </c>
      <c r="C83" s="181" t="s">
        <v>467</v>
      </c>
      <c r="D83" s="182" t="s">
        <v>120</v>
      </c>
      <c r="E83" s="182" t="str">
        <f>"Unit Cost in "&amp;$C$13</f>
        <v>Unit Cost in EUR</v>
      </c>
      <c r="F83" s="182" t="s">
        <v>38</v>
      </c>
      <c r="G83" s="182" t="str">
        <f>"Total Cost in "&amp;$C$13</f>
        <v>Total Cost in EUR</v>
      </c>
      <c r="H83" s="182" t="s">
        <v>39</v>
      </c>
      <c r="I83" s="410" t="s">
        <v>30</v>
      </c>
      <c r="J83" s="411"/>
      <c r="K83" s="412"/>
    </row>
    <row r="84" spans="1:11" ht="15" customHeight="1" x14ac:dyDescent="0.3">
      <c r="B84" s="185" t="s">
        <v>440</v>
      </c>
      <c r="C84" s="114" t="s">
        <v>458</v>
      </c>
      <c r="D84" s="150"/>
      <c r="E84" s="164"/>
      <c r="F84" s="41">
        <f t="shared" ref="F84:F93" si="18">E84*$C$14</f>
        <v>0</v>
      </c>
      <c r="G84" s="41">
        <f>IF(C84="Y",(D84*E84)*(1+$C$12),D84*E84)</f>
        <v>0</v>
      </c>
      <c r="H84" s="41">
        <f>IF(C84="Y",(D84*F84)*(1+$C$12),D84*F84)</f>
        <v>0</v>
      </c>
      <c r="I84" s="400"/>
      <c r="J84" s="400"/>
      <c r="K84" s="401"/>
    </row>
    <row r="85" spans="1:11" ht="15" customHeight="1" x14ac:dyDescent="0.3">
      <c r="B85" s="185" t="s">
        <v>441</v>
      </c>
      <c r="C85" s="114" t="s">
        <v>458</v>
      </c>
      <c r="D85" s="150"/>
      <c r="E85" s="164"/>
      <c r="F85" s="41">
        <f t="shared" si="18"/>
        <v>0</v>
      </c>
      <c r="G85" s="41">
        <f t="shared" ref="G85:G93" si="19">IF(C85="Y",(D85*E85)*(1+$C$12),D85*E85)</f>
        <v>0</v>
      </c>
      <c r="H85" s="41">
        <f t="shared" ref="H85:H93" si="20">IF(C85="Y",(D85*F85)*(1+$C$12),D85*F85)</f>
        <v>0</v>
      </c>
      <c r="I85" s="400"/>
      <c r="J85" s="400"/>
      <c r="K85" s="401"/>
    </row>
    <row r="86" spans="1:11" ht="15" customHeight="1" x14ac:dyDescent="0.3">
      <c r="B86" s="185" t="s">
        <v>442</v>
      </c>
      <c r="C86" s="114" t="s">
        <v>458</v>
      </c>
      <c r="D86" s="150"/>
      <c r="E86" s="164"/>
      <c r="F86" s="41">
        <f t="shared" si="18"/>
        <v>0</v>
      </c>
      <c r="G86" s="41">
        <f t="shared" si="19"/>
        <v>0</v>
      </c>
      <c r="H86" s="41">
        <f t="shared" si="20"/>
        <v>0</v>
      </c>
      <c r="I86" s="400"/>
      <c r="J86" s="400"/>
      <c r="K86" s="401"/>
    </row>
    <row r="87" spans="1:11" ht="15" customHeight="1" x14ac:dyDescent="0.3">
      <c r="B87" s="185" t="s">
        <v>443</v>
      </c>
      <c r="C87" s="114" t="s">
        <v>458</v>
      </c>
      <c r="D87" s="150"/>
      <c r="E87" s="164"/>
      <c r="F87" s="41">
        <f t="shared" si="18"/>
        <v>0</v>
      </c>
      <c r="G87" s="41">
        <f t="shared" si="19"/>
        <v>0</v>
      </c>
      <c r="H87" s="41">
        <f t="shared" si="20"/>
        <v>0</v>
      </c>
      <c r="I87" s="400"/>
      <c r="J87" s="400"/>
      <c r="K87" s="401"/>
    </row>
    <row r="88" spans="1:11" ht="15" customHeight="1" x14ac:dyDescent="0.3">
      <c r="B88" s="185" t="s">
        <v>444</v>
      </c>
      <c r="C88" s="114" t="s">
        <v>458</v>
      </c>
      <c r="D88" s="150"/>
      <c r="E88" s="164"/>
      <c r="F88" s="41">
        <f t="shared" si="18"/>
        <v>0</v>
      </c>
      <c r="G88" s="41">
        <f t="shared" si="19"/>
        <v>0</v>
      </c>
      <c r="H88" s="41">
        <f t="shared" si="20"/>
        <v>0</v>
      </c>
      <c r="I88" s="400"/>
      <c r="J88" s="400"/>
      <c r="K88" s="401"/>
    </row>
    <row r="89" spans="1:11" ht="15" customHeight="1" x14ac:dyDescent="0.3">
      <c r="B89" s="185" t="s">
        <v>484</v>
      </c>
      <c r="C89" s="114" t="s">
        <v>458</v>
      </c>
      <c r="D89" s="150"/>
      <c r="E89" s="164"/>
      <c r="F89" s="41">
        <f t="shared" si="18"/>
        <v>0</v>
      </c>
      <c r="G89" s="41">
        <f t="shared" si="19"/>
        <v>0</v>
      </c>
      <c r="H89" s="41">
        <f t="shared" si="20"/>
        <v>0</v>
      </c>
      <c r="I89" s="402" t="s">
        <v>530</v>
      </c>
      <c r="J89" s="402"/>
      <c r="K89" s="403"/>
    </row>
    <row r="90" spans="1:11" ht="15" customHeight="1" x14ac:dyDescent="0.3">
      <c r="B90" s="185" t="s">
        <v>524</v>
      </c>
      <c r="C90" s="114" t="s">
        <v>458</v>
      </c>
      <c r="D90" s="150"/>
      <c r="E90" s="164"/>
      <c r="F90" s="41">
        <f t="shared" si="18"/>
        <v>0</v>
      </c>
      <c r="G90" s="41">
        <f t="shared" si="19"/>
        <v>0</v>
      </c>
      <c r="H90" s="41">
        <f t="shared" si="20"/>
        <v>0</v>
      </c>
      <c r="I90" s="400"/>
      <c r="J90" s="400"/>
      <c r="K90" s="401"/>
    </row>
    <row r="91" spans="1:11" ht="15" customHeight="1" x14ac:dyDescent="0.3">
      <c r="B91" s="185" t="s">
        <v>445</v>
      </c>
      <c r="C91" s="114" t="s">
        <v>458</v>
      </c>
      <c r="D91" s="150"/>
      <c r="E91" s="164"/>
      <c r="F91" s="41">
        <f t="shared" si="18"/>
        <v>0</v>
      </c>
      <c r="G91" s="41">
        <f t="shared" si="19"/>
        <v>0</v>
      </c>
      <c r="H91" s="41">
        <f t="shared" si="20"/>
        <v>0</v>
      </c>
      <c r="I91" s="400"/>
      <c r="J91" s="400"/>
      <c r="K91" s="401"/>
    </row>
    <row r="92" spans="1:11" ht="15" customHeight="1" x14ac:dyDescent="0.3">
      <c r="B92" s="185" t="s">
        <v>456</v>
      </c>
      <c r="C92" s="114" t="s">
        <v>458</v>
      </c>
      <c r="D92" s="150"/>
      <c r="E92" s="164"/>
      <c r="F92" s="41">
        <f t="shared" si="18"/>
        <v>0</v>
      </c>
      <c r="G92" s="41">
        <f t="shared" si="19"/>
        <v>0</v>
      </c>
      <c r="H92" s="41">
        <f t="shared" si="20"/>
        <v>0</v>
      </c>
      <c r="I92" s="400"/>
      <c r="J92" s="400"/>
      <c r="K92" s="401"/>
    </row>
    <row r="93" spans="1:11" ht="33" customHeight="1" x14ac:dyDescent="0.3">
      <c r="B93" s="186" t="s">
        <v>555</v>
      </c>
      <c r="C93" s="242" t="s">
        <v>458</v>
      </c>
      <c r="D93" s="240"/>
      <c r="E93" s="241"/>
      <c r="F93" s="147">
        <f t="shared" si="18"/>
        <v>0</v>
      </c>
      <c r="G93" s="147">
        <f t="shared" si="19"/>
        <v>0</v>
      </c>
      <c r="H93" s="147">
        <f t="shared" si="20"/>
        <v>0</v>
      </c>
      <c r="I93" s="418" t="s">
        <v>554</v>
      </c>
      <c r="J93" s="418"/>
      <c r="K93" s="419"/>
    </row>
    <row r="94" spans="1:11" s="52" customFormat="1" ht="15" customHeight="1" x14ac:dyDescent="0.3">
      <c r="A94" s="22"/>
      <c r="B94" s="187" t="s">
        <v>481</v>
      </c>
      <c r="C94" s="120" t="s">
        <v>458</v>
      </c>
      <c r="D94" s="157"/>
      <c r="E94" s="171"/>
      <c r="F94" s="95">
        <f t="shared" ref="F94:F97" si="21">E94*$C$14</f>
        <v>0</v>
      </c>
      <c r="G94" s="95">
        <f t="shared" ref="G94:G97" si="22">IF(C94="Y",(D94*E94)*(1+$C$12),D94*E94)</f>
        <v>0</v>
      </c>
      <c r="H94" s="95">
        <f t="shared" ref="H94:H97" si="23">IF(C94="Y",(D94*F94)*(1+$C$12),D94*F94)</f>
        <v>0</v>
      </c>
      <c r="I94" s="313" t="s">
        <v>552</v>
      </c>
      <c r="J94" s="314"/>
      <c r="K94" s="315"/>
    </row>
    <row r="95" spans="1:11" s="52" customFormat="1" ht="15" customHeight="1" x14ac:dyDescent="0.3">
      <c r="A95" s="22"/>
      <c r="B95" s="187" t="s">
        <v>481</v>
      </c>
      <c r="C95" s="120" t="s">
        <v>458</v>
      </c>
      <c r="D95" s="157"/>
      <c r="E95" s="171"/>
      <c r="F95" s="95">
        <f t="shared" si="21"/>
        <v>0</v>
      </c>
      <c r="G95" s="95">
        <f t="shared" si="22"/>
        <v>0</v>
      </c>
      <c r="H95" s="95">
        <f t="shared" si="23"/>
        <v>0</v>
      </c>
      <c r="I95" s="313" t="s">
        <v>552</v>
      </c>
      <c r="J95" s="314"/>
      <c r="K95" s="315"/>
    </row>
    <row r="96" spans="1:11" s="52" customFormat="1" ht="15" customHeight="1" x14ac:dyDescent="0.3">
      <c r="A96" s="22"/>
      <c r="B96" s="187" t="s">
        <v>481</v>
      </c>
      <c r="C96" s="120" t="s">
        <v>458</v>
      </c>
      <c r="D96" s="157"/>
      <c r="E96" s="171"/>
      <c r="F96" s="95">
        <f t="shared" si="21"/>
        <v>0</v>
      </c>
      <c r="G96" s="95">
        <f t="shared" si="22"/>
        <v>0</v>
      </c>
      <c r="H96" s="95">
        <f t="shared" si="23"/>
        <v>0</v>
      </c>
      <c r="I96" s="313" t="s">
        <v>552</v>
      </c>
      <c r="J96" s="314"/>
      <c r="K96" s="315"/>
    </row>
    <row r="97" spans="1:11" s="52" customFormat="1" ht="15" customHeight="1" x14ac:dyDescent="0.3">
      <c r="A97" s="22"/>
      <c r="B97" s="187" t="s">
        <v>481</v>
      </c>
      <c r="C97" s="120" t="s">
        <v>458</v>
      </c>
      <c r="D97" s="157"/>
      <c r="E97" s="171"/>
      <c r="F97" s="95">
        <f t="shared" si="21"/>
        <v>0</v>
      </c>
      <c r="G97" s="95">
        <f t="shared" si="22"/>
        <v>0</v>
      </c>
      <c r="H97" s="95">
        <f t="shared" si="23"/>
        <v>0</v>
      </c>
      <c r="I97" s="313" t="s">
        <v>552</v>
      </c>
      <c r="J97" s="314"/>
      <c r="K97" s="315"/>
    </row>
    <row r="98" spans="1:11" ht="20" customHeight="1" thickBot="1" x14ac:dyDescent="0.35">
      <c r="B98" s="308" t="s">
        <v>470</v>
      </c>
      <c r="C98" s="309"/>
      <c r="D98" s="309"/>
      <c r="E98" s="309"/>
      <c r="F98" s="310"/>
      <c r="G98" s="188">
        <f>SUM(G84:G97)</f>
        <v>0</v>
      </c>
      <c r="H98" s="188">
        <f>SUM(H84:H97)</f>
        <v>0</v>
      </c>
      <c r="I98" s="365"/>
      <c r="J98" s="366"/>
      <c r="K98" s="367"/>
    </row>
    <row r="99" spans="1:11" ht="30" customHeight="1" thickBot="1" x14ac:dyDescent="0.35"/>
    <row r="100" spans="1:11" ht="30" customHeight="1" x14ac:dyDescent="0.3">
      <c r="B100" s="180" t="s">
        <v>506</v>
      </c>
      <c r="C100" s="181" t="s">
        <v>467</v>
      </c>
      <c r="D100" s="182" t="s">
        <v>539</v>
      </c>
      <c r="E100" s="182" t="str">
        <f>"Unit Cost in "&amp;$C$13</f>
        <v>Unit Cost in EUR</v>
      </c>
      <c r="F100" s="182" t="s">
        <v>38</v>
      </c>
      <c r="G100" s="182" t="str">
        <f>"Total Cost in "&amp;$C$13</f>
        <v>Total Cost in EUR</v>
      </c>
      <c r="H100" s="182" t="s">
        <v>39</v>
      </c>
      <c r="I100" s="410" t="s">
        <v>30</v>
      </c>
      <c r="J100" s="411"/>
      <c r="K100" s="412"/>
    </row>
    <row r="101" spans="1:11" ht="15" customHeight="1" x14ac:dyDescent="0.3">
      <c r="B101" s="183" t="s">
        <v>513</v>
      </c>
      <c r="C101" s="121" t="s">
        <v>458</v>
      </c>
      <c r="D101" s="158"/>
      <c r="E101" s="172"/>
      <c r="F101" s="65">
        <f t="shared" ref="F101:F106" si="24">E101*$C$14</f>
        <v>0</v>
      </c>
      <c r="G101" s="65">
        <f>IF(C101="Y",(D101*E101)*(1+$C$12),D101*E101)</f>
        <v>0</v>
      </c>
      <c r="H101" s="65">
        <f>IF(C101="Y",(D101*F101)*(1+$C$12),D101*F101)</f>
        <v>0</v>
      </c>
      <c r="I101" s="461"/>
      <c r="J101" s="462"/>
      <c r="K101" s="463"/>
    </row>
    <row r="102" spans="1:11" ht="15" customHeight="1" x14ac:dyDescent="0.3">
      <c r="B102" s="108" t="s">
        <v>454</v>
      </c>
      <c r="C102" s="121" t="s">
        <v>458</v>
      </c>
      <c r="D102" s="159"/>
      <c r="E102" s="173"/>
      <c r="F102" s="64">
        <f t="shared" si="24"/>
        <v>0</v>
      </c>
      <c r="G102" s="65">
        <f t="shared" ref="G102:G106" si="25">IF(C102="Y",(D102*E102)*(1+$C$12),D102*E102)</f>
        <v>0</v>
      </c>
      <c r="H102" s="65">
        <f t="shared" ref="H102:H106" si="26">IF(C102="Y",(D102*F102)*(1+$C$12),D102*F102)</f>
        <v>0</v>
      </c>
      <c r="I102" s="461"/>
      <c r="J102" s="462"/>
      <c r="K102" s="463"/>
    </row>
    <row r="103" spans="1:11" ht="15" customHeight="1" x14ac:dyDescent="0.3">
      <c r="B103" s="108" t="s">
        <v>512</v>
      </c>
      <c r="C103" s="121" t="s">
        <v>458</v>
      </c>
      <c r="D103" s="158"/>
      <c r="E103" s="172"/>
      <c r="F103" s="64">
        <f t="shared" si="24"/>
        <v>0</v>
      </c>
      <c r="G103" s="65">
        <f t="shared" si="25"/>
        <v>0</v>
      </c>
      <c r="H103" s="65">
        <f t="shared" si="26"/>
        <v>0</v>
      </c>
      <c r="I103" s="461"/>
      <c r="J103" s="462"/>
      <c r="K103" s="463"/>
    </row>
    <row r="104" spans="1:11" ht="15" customHeight="1" x14ac:dyDescent="0.3">
      <c r="B104" s="108" t="s">
        <v>511</v>
      </c>
      <c r="C104" s="121" t="s">
        <v>458</v>
      </c>
      <c r="D104" s="158"/>
      <c r="E104" s="172"/>
      <c r="F104" s="64">
        <f t="shared" si="24"/>
        <v>0</v>
      </c>
      <c r="G104" s="65">
        <f t="shared" si="25"/>
        <v>0</v>
      </c>
      <c r="H104" s="65">
        <f t="shared" si="26"/>
        <v>0</v>
      </c>
      <c r="I104" s="461"/>
      <c r="J104" s="462"/>
      <c r="K104" s="463"/>
    </row>
    <row r="105" spans="1:11" ht="15" customHeight="1" x14ac:dyDescent="0.3">
      <c r="B105" s="108" t="s">
        <v>455</v>
      </c>
      <c r="C105" s="121" t="s">
        <v>458</v>
      </c>
      <c r="D105" s="158"/>
      <c r="E105" s="172"/>
      <c r="F105" s="64">
        <f t="shared" si="24"/>
        <v>0</v>
      </c>
      <c r="G105" s="65">
        <f t="shared" si="25"/>
        <v>0</v>
      </c>
      <c r="H105" s="65">
        <f t="shared" si="26"/>
        <v>0</v>
      </c>
      <c r="I105" s="461"/>
      <c r="J105" s="462"/>
      <c r="K105" s="463"/>
    </row>
    <row r="106" spans="1:11" ht="15" customHeight="1" x14ac:dyDescent="0.3">
      <c r="B106" s="108" t="s">
        <v>514</v>
      </c>
      <c r="C106" s="121" t="s">
        <v>458</v>
      </c>
      <c r="D106" s="158"/>
      <c r="E106" s="172"/>
      <c r="F106" s="64">
        <f t="shared" si="24"/>
        <v>0</v>
      </c>
      <c r="G106" s="65">
        <f t="shared" si="25"/>
        <v>0</v>
      </c>
      <c r="H106" s="65">
        <f t="shared" si="26"/>
        <v>0</v>
      </c>
      <c r="I106" s="461"/>
      <c r="J106" s="462"/>
      <c r="K106" s="463"/>
    </row>
    <row r="107" spans="1:11" ht="20" customHeight="1" x14ac:dyDescent="0.3">
      <c r="B107" s="305" t="s">
        <v>482</v>
      </c>
      <c r="C107" s="306"/>
      <c r="D107" s="306"/>
      <c r="E107" s="306"/>
      <c r="F107" s="307"/>
      <c r="G107" s="45">
        <f>SUM(G101:G106)</f>
        <v>0</v>
      </c>
      <c r="H107" s="45">
        <f>SUM(H101:H106)</f>
        <v>0</v>
      </c>
      <c r="I107" s="376"/>
      <c r="J107" s="377"/>
      <c r="K107" s="378"/>
    </row>
    <row r="108" spans="1:11" s="25" customFormat="1" ht="20" customHeight="1" thickBot="1" x14ac:dyDescent="0.35">
      <c r="A108" s="22"/>
      <c r="B108" s="302" t="s">
        <v>558</v>
      </c>
      <c r="C108" s="303"/>
      <c r="D108" s="303"/>
      <c r="E108" s="303"/>
      <c r="F108" s="303"/>
      <c r="G108" s="303"/>
      <c r="H108" s="303"/>
      <c r="I108" s="303"/>
      <c r="J108" s="303"/>
      <c r="K108" s="304"/>
    </row>
    <row r="109" spans="1:11" s="25" customFormat="1" ht="30" customHeight="1" x14ac:dyDescent="0.3">
      <c r="A109" s="22"/>
      <c r="C109" s="122"/>
      <c r="D109" s="149"/>
      <c r="E109" s="149"/>
      <c r="J109" s="66"/>
    </row>
    <row r="110" spans="1:11" ht="20" customHeight="1" x14ac:dyDescent="0.3">
      <c r="B110" s="284" t="s">
        <v>122</v>
      </c>
      <c r="C110" s="285"/>
      <c r="D110" s="285"/>
      <c r="E110" s="285"/>
      <c r="F110" s="285"/>
      <c r="G110" s="285"/>
      <c r="H110" s="285"/>
      <c r="I110" s="285"/>
      <c r="J110" s="285"/>
      <c r="K110" s="285"/>
    </row>
    <row r="111" spans="1:11" ht="30" customHeight="1" thickBot="1" x14ac:dyDescent="0.35">
      <c r="B111" s="179" t="s">
        <v>544</v>
      </c>
      <c r="C111" s="67" t="s">
        <v>467</v>
      </c>
      <c r="D111" s="67" t="s">
        <v>121</v>
      </c>
      <c r="E111" s="67" t="str">
        <f>"Unit Cost in   "&amp;$C$13</f>
        <v>Unit Cost in   EUR</v>
      </c>
      <c r="F111" s="67" t="s">
        <v>545</v>
      </c>
      <c r="G111" s="67" t="str">
        <f>"Total Cost in "&amp;$C$13</f>
        <v>Total Cost in EUR</v>
      </c>
      <c r="H111" s="67" t="s">
        <v>39</v>
      </c>
      <c r="I111" s="391" t="s">
        <v>30</v>
      </c>
      <c r="J111" s="392"/>
      <c r="K111" s="393"/>
    </row>
    <row r="112" spans="1:11" s="43" customFormat="1" ht="15" customHeight="1" x14ac:dyDescent="0.3">
      <c r="A112" s="68"/>
      <c r="B112" s="238" t="s">
        <v>564</v>
      </c>
      <c r="C112" s="123" t="s">
        <v>459</v>
      </c>
      <c r="D112" s="160"/>
      <c r="E112" s="174"/>
      <c r="F112" s="69">
        <f t="shared" ref="F112" si="27">E112*$C$14</f>
        <v>0</v>
      </c>
      <c r="G112" s="69">
        <f t="shared" ref="G112" si="28">IF(C112="Y",(D112*E112)*(1+$C$12),D112*E112)</f>
        <v>0</v>
      </c>
      <c r="H112" s="69">
        <f t="shared" ref="H112" si="29">IF(C112="Y",(D112*F112)*(1+$C$12),D112*F112)</f>
        <v>0</v>
      </c>
      <c r="I112" s="353"/>
      <c r="J112" s="354"/>
      <c r="K112" s="355"/>
    </row>
    <row r="113" spans="1:11" ht="15" customHeight="1" x14ac:dyDescent="0.3">
      <c r="B113" s="102" t="s">
        <v>480</v>
      </c>
      <c r="C113" s="124" t="s">
        <v>459</v>
      </c>
      <c r="D113" s="160"/>
      <c r="E113" s="174"/>
      <c r="F113" s="70">
        <f t="shared" ref="F113:F141" si="30">E113*$C$14</f>
        <v>0</v>
      </c>
      <c r="G113" s="71">
        <f t="shared" ref="G113:G141" si="31">IF(C113="Y",(D113*E113)*(1+$C$12),D113*E113)</f>
        <v>0</v>
      </c>
      <c r="H113" s="71">
        <f t="shared" ref="H113:H141" si="32">IF(C113="Y",(D113*F113)*(1+$C$12),D113*F113)</f>
        <v>0</v>
      </c>
      <c r="I113" s="353"/>
      <c r="J113" s="354"/>
      <c r="K113" s="355"/>
    </row>
    <row r="114" spans="1:11" ht="15" customHeight="1" x14ac:dyDescent="0.3">
      <c r="B114" s="102" t="s">
        <v>525</v>
      </c>
      <c r="C114" s="124" t="s">
        <v>459</v>
      </c>
      <c r="D114" s="160"/>
      <c r="E114" s="174"/>
      <c r="F114" s="70">
        <f t="shared" si="30"/>
        <v>0</v>
      </c>
      <c r="G114" s="71">
        <f t="shared" si="31"/>
        <v>0</v>
      </c>
      <c r="H114" s="71">
        <f t="shared" si="32"/>
        <v>0</v>
      </c>
      <c r="I114" s="353"/>
      <c r="J114" s="354"/>
      <c r="K114" s="355"/>
    </row>
    <row r="115" spans="1:11" ht="15" customHeight="1" x14ac:dyDescent="0.3">
      <c r="B115" s="94" t="s">
        <v>446</v>
      </c>
      <c r="C115" s="124" t="s">
        <v>459</v>
      </c>
      <c r="D115" s="160"/>
      <c r="E115" s="174"/>
      <c r="F115" s="70">
        <f t="shared" si="30"/>
        <v>0</v>
      </c>
      <c r="G115" s="71">
        <f t="shared" si="31"/>
        <v>0</v>
      </c>
      <c r="H115" s="71">
        <f t="shared" si="32"/>
        <v>0</v>
      </c>
      <c r="I115" s="353"/>
      <c r="J115" s="354"/>
      <c r="K115" s="355"/>
    </row>
    <row r="116" spans="1:11" ht="15" customHeight="1" x14ac:dyDescent="0.3">
      <c r="B116" s="102" t="s">
        <v>472</v>
      </c>
      <c r="C116" s="124" t="s">
        <v>459</v>
      </c>
      <c r="D116" s="160"/>
      <c r="E116" s="174"/>
      <c r="F116" s="70">
        <f t="shared" si="30"/>
        <v>0</v>
      </c>
      <c r="G116" s="71">
        <f t="shared" si="31"/>
        <v>0</v>
      </c>
      <c r="H116" s="71">
        <f t="shared" si="32"/>
        <v>0</v>
      </c>
      <c r="I116" s="353"/>
      <c r="J116" s="354"/>
      <c r="K116" s="355"/>
    </row>
    <row r="117" spans="1:11" ht="15" customHeight="1" x14ac:dyDescent="0.3">
      <c r="B117" s="102" t="s">
        <v>526</v>
      </c>
      <c r="C117" s="124" t="s">
        <v>459</v>
      </c>
      <c r="D117" s="160"/>
      <c r="E117" s="174"/>
      <c r="F117" s="70">
        <f t="shared" si="30"/>
        <v>0</v>
      </c>
      <c r="G117" s="71">
        <f t="shared" si="31"/>
        <v>0</v>
      </c>
      <c r="H117" s="71">
        <f t="shared" si="32"/>
        <v>0</v>
      </c>
      <c r="I117" s="362" t="s">
        <v>529</v>
      </c>
      <c r="J117" s="363"/>
      <c r="K117" s="364"/>
    </row>
    <row r="118" spans="1:11" ht="15" customHeight="1" x14ac:dyDescent="0.3">
      <c r="B118" s="102" t="s">
        <v>527</v>
      </c>
      <c r="C118" s="124" t="s">
        <v>459</v>
      </c>
      <c r="D118" s="160"/>
      <c r="E118" s="174"/>
      <c r="F118" s="70">
        <f t="shared" si="30"/>
        <v>0</v>
      </c>
      <c r="G118" s="71">
        <f t="shared" si="31"/>
        <v>0</v>
      </c>
      <c r="H118" s="71">
        <f t="shared" si="32"/>
        <v>0</v>
      </c>
      <c r="I118" s="362" t="s">
        <v>529</v>
      </c>
      <c r="J118" s="363"/>
      <c r="K118" s="364"/>
    </row>
    <row r="119" spans="1:11" ht="15" customHeight="1" thickBot="1" x14ac:dyDescent="0.35">
      <c r="B119" s="103" t="s">
        <v>528</v>
      </c>
      <c r="C119" s="125" t="s">
        <v>459</v>
      </c>
      <c r="D119" s="161"/>
      <c r="E119" s="175"/>
      <c r="F119" s="72">
        <f t="shared" si="30"/>
        <v>0</v>
      </c>
      <c r="G119" s="73">
        <f t="shared" si="31"/>
        <v>0</v>
      </c>
      <c r="H119" s="73">
        <f t="shared" si="32"/>
        <v>0</v>
      </c>
      <c r="I119" s="464" t="s">
        <v>529</v>
      </c>
      <c r="J119" s="465"/>
      <c r="K119" s="466"/>
    </row>
    <row r="120" spans="1:11" ht="15" customHeight="1" x14ac:dyDescent="0.3">
      <c r="B120" s="104" t="s">
        <v>451</v>
      </c>
      <c r="C120" s="126" t="s">
        <v>459</v>
      </c>
      <c r="D120" s="162"/>
      <c r="E120" s="176"/>
      <c r="F120" s="74">
        <f t="shared" si="30"/>
        <v>0</v>
      </c>
      <c r="G120" s="74">
        <f t="shared" si="31"/>
        <v>0</v>
      </c>
      <c r="H120" s="74">
        <f t="shared" si="32"/>
        <v>0</v>
      </c>
      <c r="I120" s="359"/>
      <c r="J120" s="360"/>
      <c r="K120" s="361"/>
    </row>
    <row r="121" spans="1:11" ht="15" customHeight="1" x14ac:dyDescent="0.3">
      <c r="B121" s="105" t="s">
        <v>473</v>
      </c>
      <c r="C121" s="121" t="s">
        <v>459</v>
      </c>
      <c r="D121" s="85"/>
      <c r="E121" s="177"/>
      <c r="F121" s="75">
        <f t="shared" si="30"/>
        <v>0</v>
      </c>
      <c r="G121" s="76">
        <f t="shared" si="31"/>
        <v>0</v>
      </c>
      <c r="H121" s="76">
        <f t="shared" si="32"/>
        <v>0</v>
      </c>
      <c r="I121" s="350"/>
      <c r="J121" s="351"/>
      <c r="K121" s="352"/>
    </row>
    <row r="122" spans="1:11" ht="15" customHeight="1" x14ac:dyDescent="0.3">
      <c r="B122" s="105" t="s">
        <v>465</v>
      </c>
      <c r="C122" s="121" t="s">
        <v>459</v>
      </c>
      <c r="D122" s="85"/>
      <c r="E122" s="177"/>
      <c r="F122" s="75">
        <f t="shared" si="30"/>
        <v>0</v>
      </c>
      <c r="G122" s="76">
        <f t="shared" si="31"/>
        <v>0</v>
      </c>
      <c r="H122" s="76">
        <f t="shared" si="32"/>
        <v>0</v>
      </c>
      <c r="I122" s="356" t="s">
        <v>515</v>
      </c>
      <c r="J122" s="357"/>
      <c r="K122" s="358"/>
    </row>
    <row r="123" spans="1:11" ht="15" customHeight="1" thickBot="1" x14ac:dyDescent="0.35">
      <c r="B123" s="107" t="s">
        <v>452</v>
      </c>
      <c r="C123" s="127" t="s">
        <v>459</v>
      </c>
      <c r="D123" s="163"/>
      <c r="E123" s="178"/>
      <c r="F123" s="77">
        <f t="shared" si="30"/>
        <v>0</v>
      </c>
      <c r="G123" s="78">
        <f t="shared" si="31"/>
        <v>0</v>
      </c>
      <c r="H123" s="78">
        <f t="shared" si="32"/>
        <v>0</v>
      </c>
      <c r="I123" s="350"/>
      <c r="J123" s="351"/>
      <c r="K123" s="352"/>
    </row>
    <row r="124" spans="1:11" ht="20" customHeight="1" thickBot="1" x14ac:dyDescent="0.35">
      <c r="B124" s="458" t="s">
        <v>536</v>
      </c>
      <c r="C124" s="459"/>
      <c r="D124" s="459"/>
      <c r="E124" s="459"/>
      <c r="F124" s="459"/>
      <c r="G124" s="459"/>
      <c r="H124" s="459"/>
      <c r="I124" s="459"/>
      <c r="J124" s="459"/>
      <c r="K124" s="460"/>
    </row>
    <row r="125" spans="1:11" ht="15" customHeight="1" x14ac:dyDescent="0.35">
      <c r="A125" s="25"/>
      <c r="B125" s="108" t="s">
        <v>559</v>
      </c>
      <c r="C125" s="128" t="s">
        <v>459</v>
      </c>
      <c r="D125" s="215"/>
      <c r="E125" s="216"/>
      <c r="F125" s="86">
        <f t="shared" si="30"/>
        <v>0</v>
      </c>
      <c r="G125" s="86">
        <f t="shared" si="31"/>
        <v>0</v>
      </c>
      <c r="H125" s="86">
        <f t="shared" si="32"/>
        <v>0</v>
      </c>
      <c r="I125" s="455"/>
      <c r="J125" s="456"/>
      <c r="K125" s="457"/>
    </row>
    <row r="126" spans="1:11" ht="15" customHeight="1" x14ac:dyDescent="0.35">
      <c r="A126" s="25"/>
      <c r="B126" s="108" t="s">
        <v>521</v>
      </c>
      <c r="C126" s="124" t="s">
        <v>459</v>
      </c>
      <c r="D126" s="160"/>
      <c r="E126" s="174"/>
      <c r="F126" s="79">
        <f t="shared" si="30"/>
        <v>0</v>
      </c>
      <c r="G126" s="79">
        <f t="shared" si="31"/>
        <v>0</v>
      </c>
      <c r="H126" s="79">
        <f t="shared" si="32"/>
        <v>0</v>
      </c>
      <c r="I126" s="353"/>
      <c r="J126" s="354"/>
      <c r="K126" s="355"/>
    </row>
    <row r="127" spans="1:11" ht="15" customHeight="1" x14ac:dyDescent="0.35">
      <c r="A127" s="25"/>
      <c r="B127" s="108" t="s">
        <v>522</v>
      </c>
      <c r="C127" s="124" t="s">
        <v>459</v>
      </c>
      <c r="D127" s="160"/>
      <c r="E127" s="174"/>
      <c r="F127" s="79">
        <f t="shared" si="30"/>
        <v>0</v>
      </c>
      <c r="G127" s="79">
        <f t="shared" si="31"/>
        <v>0</v>
      </c>
      <c r="H127" s="79">
        <f t="shared" si="32"/>
        <v>0</v>
      </c>
      <c r="I127" s="353"/>
      <c r="J127" s="354"/>
      <c r="K127" s="355"/>
    </row>
    <row r="128" spans="1:11" ht="15" customHeight="1" x14ac:dyDescent="0.35">
      <c r="A128" s="25"/>
      <c r="B128" s="108" t="s">
        <v>464</v>
      </c>
      <c r="C128" s="124" t="s">
        <v>459</v>
      </c>
      <c r="D128" s="160"/>
      <c r="E128" s="174"/>
      <c r="F128" s="79">
        <f t="shared" si="30"/>
        <v>0</v>
      </c>
      <c r="G128" s="79">
        <f t="shared" si="31"/>
        <v>0</v>
      </c>
      <c r="H128" s="79">
        <f t="shared" si="32"/>
        <v>0</v>
      </c>
      <c r="I128" s="353"/>
      <c r="J128" s="354"/>
      <c r="K128" s="355"/>
    </row>
    <row r="129" spans="1:15" ht="15" customHeight="1" x14ac:dyDescent="0.35">
      <c r="A129" s="25"/>
      <c r="B129" s="108" t="s">
        <v>523</v>
      </c>
      <c r="C129" s="124" t="s">
        <v>459</v>
      </c>
      <c r="D129" s="160"/>
      <c r="E129" s="174"/>
      <c r="F129" s="79">
        <f t="shared" si="30"/>
        <v>0</v>
      </c>
      <c r="G129" s="79">
        <f t="shared" si="31"/>
        <v>0</v>
      </c>
      <c r="H129" s="79">
        <f t="shared" si="32"/>
        <v>0</v>
      </c>
      <c r="I129" s="353"/>
      <c r="J129" s="354"/>
      <c r="K129" s="355"/>
    </row>
    <row r="130" spans="1:15" ht="15" customHeight="1" x14ac:dyDescent="0.35">
      <c r="A130" s="25"/>
      <c r="B130" s="108" t="s">
        <v>449</v>
      </c>
      <c r="C130" s="124" t="s">
        <v>459</v>
      </c>
      <c r="D130" s="160"/>
      <c r="E130" s="174"/>
      <c r="F130" s="79">
        <f t="shared" si="30"/>
        <v>0</v>
      </c>
      <c r="G130" s="79">
        <f t="shared" si="31"/>
        <v>0</v>
      </c>
      <c r="H130" s="79">
        <f t="shared" si="32"/>
        <v>0</v>
      </c>
      <c r="I130" s="353"/>
      <c r="J130" s="354"/>
      <c r="K130" s="355"/>
    </row>
    <row r="131" spans="1:15" ht="15" customHeight="1" x14ac:dyDescent="0.35">
      <c r="A131" s="25"/>
      <c r="B131" s="108" t="s">
        <v>516</v>
      </c>
      <c r="C131" s="124" t="s">
        <v>459</v>
      </c>
      <c r="D131" s="160"/>
      <c r="E131" s="174"/>
      <c r="F131" s="79">
        <f t="shared" si="30"/>
        <v>0</v>
      </c>
      <c r="G131" s="79">
        <f t="shared" si="31"/>
        <v>0</v>
      </c>
      <c r="H131" s="79">
        <f t="shared" si="32"/>
        <v>0</v>
      </c>
      <c r="I131" s="353"/>
      <c r="J131" s="354"/>
      <c r="K131" s="355"/>
    </row>
    <row r="132" spans="1:15" ht="15" customHeight="1" x14ac:dyDescent="0.35">
      <c r="A132" s="25"/>
      <c r="B132" s="108" t="s">
        <v>453</v>
      </c>
      <c r="C132" s="124" t="s">
        <v>459</v>
      </c>
      <c r="D132" s="160"/>
      <c r="E132" s="174"/>
      <c r="F132" s="79">
        <f t="shared" si="30"/>
        <v>0</v>
      </c>
      <c r="G132" s="79">
        <f t="shared" si="31"/>
        <v>0</v>
      </c>
      <c r="H132" s="79">
        <f t="shared" si="32"/>
        <v>0</v>
      </c>
      <c r="I132" s="353"/>
      <c r="J132" s="354"/>
      <c r="K132" s="355"/>
    </row>
    <row r="133" spans="1:15" ht="15" customHeight="1" x14ac:dyDescent="0.35">
      <c r="A133" s="25"/>
      <c r="B133" s="111" t="s">
        <v>475</v>
      </c>
      <c r="C133" s="124" t="s">
        <v>459</v>
      </c>
      <c r="D133" s="160"/>
      <c r="E133" s="174"/>
      <c r="F133" s="79">
        <f t="shared" si="30"/>
        <v>0</v>
      </c>
      <c r="G133" s="79">
        <f>IF(C133="Y",(D133*E133)*(1+$C$12),D133*E133)</f>
        <v>0</v>
      </c>
      <c r="H133" s="79">
        <f t="shared" si="32"/>
        <v>0</v>
      </c>
      <c r="I133" s="353"/>
      <c r="J133" s="354"/>
      <c r="K133" s="355"/>
    </row>
    <row r="134" spans="1:15" ht="15" customHeight="1" thickBot="1" x14ac:dyDescent="0.4">
      <c r="A134" s="25"/>
      <c r="B134" s="109" t="s">
        <v>520</v>
      </c>
      <c r="C134" s="125" t="s">
        <v>459</v>
      </c>
      <c r="D134" s="161"/>
      <c r="E134" s="175"/>
      <c r="F134" s="80">
        <f t="shared" si="30"/>
        <v>0</v>
      </c>
      <c r="G134" s="80">
        <f t="shared" si="31"/>
        <v>0</v>
      </c>
      <c r="H134" s="80">
        <f t="shared" si="32"/>
        <v>0</v>
      </c>
      <c r="I134" s="388"/>
      <c r="J134" s="389"/>
      <c r="K134" s="390"/>
    </row>
    <row r="135" spans="1:15" ht="15" customHeight="1" x14ac:dyDescent="0.35">
      <c r="A135" s="25"/>
      <c r="B135" s="205" t="s">
        <v>447</v>
      </c>
      <c r="C135" s="126" t="s">
        <v>459</v>
      </c>
      <c r="D135" s="162"/>
      <c r="E135" s="176"/>
      <c r="F135" s="81">
        <f t="shared" si="30"/>
        <v>0</v>
      </c>
      <c r="G135" s="81">
        <f t="shared" si="31"/>
        <v>0</v>
      </c>
      <c r="H135" s="81">
        <f t="shared" si="32"/>
        <v>0</v>
      </c>
      <c r="I135" s="359"/>
      <c r="J135" s="360"/>
      <c r="K135" s="361"/>
    </row>
    <row r="136" spans="1:15" s="25" customFormat="1" ht="15" customHeight="1" x14ac:dyDescent="0.35">
      <c r="B136" s="106" t="s">
        <v>563</v>
      </c>
      <c r="C136" s="204" t="s">
        <v>459</v>
      </c>
      <c r="D136" s="146"/>
      <c r="E136" s="165"/>
      <c r="F136" s="64">
        <f t="shared" si="30"/>
        <v>0</v>
      </c>
      <c r="G136" s="64">
        <f t="shared" si="31"/>
        <v>0</v>
      </c>
      <c r="H136" s="64">
        <f t="shared" si="32"/>
        <v>0</v>
      </c>
      <c r="I136" s="350"/>
      <c r="J136" s="351"/>
      <c r="K136" s="352"/>
      <c r="L136" s="23"/>
      <c r="M136" s="23"/>
      <c r="N136" s="23"/>
      <c r="O136" s="23"/>
    </row>
    <row r="137" spans="1:15" ht="15" customHeight="1" x14ac:dyDescent="0.35">
      <c r="A137" s="25"/>
      <c r="B137" s="206" t="s">
        <v>450</v>
      </c>
      <c r="C137" s="121" t="s">
        <v>459</v>
      </c>
      <c r="D137" s="146"/>
      <c r="E137" s="165"/>
      <c r="F137" s="64">
        <f t="shared" si="30"/>
        <v>0</v>
      </c>
      <c r="G137" s="64">
        <f t="shared" si="31"/>
        <v>0</v>
      </c>
      <c r="H137" s="64">
        <f t="shared" si="32"/>
        <v>0</v>
      </c>
      <c r="I137" s="350"/>
      <c r="J137" s="351"/>
      <c r="K137" s="352"/>
    </row>
    <row r="138" spans="1:15" ht="15" customHeight="1" x14ac:dyDescent="0.35">
      <c r="A138" s="25"/>
      <c r="B138" s="106" t="s">
        <v>517</v>
      </c>
      <c r="C138" s="121" t="s">
        <v>459</v>
      </c>
      <c r="D138" s="146"/>
      <c r="E138" s="165"/>
      <c r="F138" s="64">
        <f t="shared" si="30"/>
        <v>0</v>
      </c>
      <c r="G138" s="64">
        <f t="shared" si="31"/>
        <v>0</v>
      </c>
      <c r="H138" s="64">
        <f t="shared" si="32"/>
        <v>0</v>
      </c>
      <c r="I138" s="350"/>
      <c r="J138" s="351"/>
      <c r="K138" s="352"/>
    </row>
    <row r="139" spans="1:15" ht="15" customHeight="1" x14ac:dyDescent="0.35">
      <c r="A139" s="25"/>
      <c r="B139" s="106" t="s">
        <v>448</v>
      </c>
      <c r="C139" s="121" t="s">
        <v>459</v>
      </c>
      <c r="D139" s="146"/>
      <c r="E139" s="165"/>
      <c r="F139" s="64">
        <f t="shared" si="30"/>
        <v>0</v>
      </c>
      <c r="G139" s="64">
        <f t="shared" si="31"/>
        <v>0</v>
      </c>
      <c r="H139" s="64">
        <f t="shared" si="32"/>
        <v>0</v>
      </c>
      <c r="I139" s="350"/>
      <c r="J139" s="351"/>
      <c r="K139" s="352"/>
    </row>
    <row r="140" spans="1:15" ht="15" customHeight="1" x14ac:dyDescent="0.35">
      <c r="A140" s="25"/>
      <c r="B140" s="106" t="s">
        <v>439</v>
      </c>
      <c r="C140" s="121" t="s">
        <v>459</v>
      </c>
      <c r="D140" s="146"/>
      <c r="E140" s="165"/>
      <c r="F140" s="64">
        <f t="shared" si="30"/>
        <v>0</v>
      </c>
      <c r="G140" s="64">
        <f t="shared" si="31"/>
        <v>0</v>
      </c>
      <c r="H140" s="64">
        <f t="shared" si="32"/>
        <v>0</v>
      </c>
      <c r="I140" s="356" t="s">
        <v>518</v>
      </c>
      <c r="J140" s="357"/>
      <c r="K140" s="358"/>
    </row>
    <row r="141" spans="1:15" ht="14.5" thickBot="1" x14ac:dyDescent="0.4">
      <c r="A141" s="25"/>
      <c r="B141" s="110" t="s">
        <v>519</v>
      </c>
      <c r="C141" s="127" t="s">
        <v>459</v>
      </c>
      <c r="D141" s="217"/>
      <c r="E141" s="218"/>
      <c r="F141" s="82">
        <f t="shared" si="30"/>
        <v>0</v>
      </c>
      <c r="G141" s="82">
        <f t="shared" si="31"/>
        <v>0</v>
      </c>
      <c r="H141" s="82">
        <f t="shared" si="32"/>
        <v>0</v>
      </c>
      <c r="I141" s="368"/>
      <c r="J141" s="369"/>
      <c r="K141" s="370"/>
    </row>
    <row r="142" spans="1:15" s="25" customFormat="1" ht="15" customHeight="1" x14ac:dyDescent="0.3">
      <c r="A142" s="22"/>
      <c r="B142" s="138" t="s">
        <v>474</v>
      </c>
      <c r="C142" s="129" t="s">
        <v>459</v>
      </c>
      <c r="D142" s="219"/>
      <c r="E142" s="220"/>
      <c r="F142" s="97">
        <f t="shared" ref="F142:F144" si="33">E142*$C$14</f>
        <v>0</v>
      </c>
      <c r="G142" s="97">
        <f t="shared" ref="G142:G144" si="34">IF(C142="Y",(D142*E142)*(1+$C$12),D142*E142)</f>
        <v>0</v>
      </c>
      <c r="H142" s="97">
        <f t="shared" ref="H142:H144" si="35">IF(C142="Y",(D142*F142)*(1+$C$12),D142*F142)</f>
        <v>0</v>
      </c>
      <c r="I142" s="347" t="s">
        <v>552</v>
      </c>
      <c r="J142" s="348"/>
      <c r="K142" s="349"/>
      <c r="L142" s="23"/>
      <c r="M142" s="23"/>
      <c r="N142" s="23"/>
      <c r="O142" s="23"/>
    </row>
    <row r="143" spans="1:15" s="25" customFormat="1" ht="15" customHeight="1" x14ac:dyDescent="0.3">
      <c r="A143" s="22"/>
      <c r="B143" s="139" t="s">
        <v>474</v>
      </c>
      <c r="C143" s="130" t="s">
        <v>459</v>
      </c>
      <c r="D143" s="221"/>
      <c r="E143" s="222"/>
      <c r="F143" s="98">
        <f t="shared" si="33"/>
        <v>0</v>
      </c>
      <c r="G143" s="98">
        <f t="shared" si="34"/>
        <v>0</v>
      </c>
      <c r="H143" s="98">
        <f t="shared" si="35"/>
        <v>0</v>
      </c>
      <c r="I143" s="347" t="s">
        <v>552</v>
      </c>
      <c r="J143" s="348"/>
      <c r="K143" s="349"/>
      <c r="L143" s="23"/>
      <c r="M143" s="23"/>
      <c r="N143" s="23"/>
      <c r="O143" s="23"/>
    </row>
    <row r="144" spans="1:15" s="25" customFormat="1" ht="15" customHeight="1" x14ac:dyDescent="0.3">
      <c r="A144" s="22"/>
      <c r="B144" s="140" t="s">
        <v>474</v>
      </c>
      <c r="C144" s="131" t="s">
        <v>459</v>
      </c>
      <c r="D144" s="223"/>
      <c r="E144" s="224"/>
      <c r="F144" s="99">
        <f t="shared" si="33"/>
        <v>0</v>
      </c>
      <c r="G144" s="99">
        <f t="shared" si="34"/>
        <v>0</v>
      </c>
      <c r="H144" s="99">
        <f t="shared" si="35"/>
        <v>0</v>
      </c>
      <c r="I144" s="347" t="s">
        <v>552</v>
      </c>
      <c r="J144" s="348"/>
      <c r="K144" s="349"/>
      <c r="L144" s="23"/>
      <c r="M144" s="23"/>
      <c r="N144" s="23"/>
      <c r="O144" s="23"/>
    </row>
    <row r="145" spans="1:11" ht="20" customHeight="1" x14ac:dyDescent="0.3">
      <c r="B145" s="338" t="s">
        <v>119</v>
      </c>
      <c r="C145" s="339"/>
      <c r="D145" s="339"/>
      <c r="E145" s="339"/>
      <c r="F145" s="340"/>
      <c r="G145" s="84">
        <f>SUM(G112:G144)</f>
        <v>0</v>
      </c>
      <c r="H145" s="84">
        <f>SUM(H112:H144)</f>
        <v>0</v>
      </c>
      <c r="I145" s="397"/>
      <c r="J145" s="398"/>
      <c r="K145" s="399"/>
    </row>
    <row r="146" spans="1:11" s="25" customFormat="1" ht="20" customHeight="1" thickBot="1" x14ac:dyDescent="0.35">
      <c r="A146" s="22"/>
      <c r="B146" s="302" t="s">
        <v>556</v>
      </c>
      <c r="C146" s="303"/>
      <c r="D146" s="303"/>
      <c r="E146" s="303"/>
      <c r="F146" s="303"/>
      <c r="G146" s="303"/>
      <c r="H146" s="303"/>
      <c r="I146" s="303"/>
      <c r="J146" s="303"/>
      <c r="K146" s="304"/>
    </row>
    <row r="147" spans="1:11" s="25" customFormat="1" ht="20" customHeight="1" thickBot="1" x14ac:dyDescent="0.35">
      <c r="A147" s="22"/>
      <c r="B147" s="63"/>
      <c r="C147" s="119"/>
      <c r="D147" s="63"/>
      <c r="E147" s="63"/>
      <c r="F147" s="63"/>
      <c r="G147" s="63"/>
      <c r="H147" s="63"/>
      <c r="I147" s="63"/>
      <c r="J147" s="63"/>
    </row>
    <row r="148" spans="1:11" ht="30" customHeight="1" x14ac:dyDescent="0.3">
      <c r="B148" s="194" t="s">
        <v>29</v>
      </c>
      <c r="C148" s="195" t="s">
        <v>467</v>
      </c>
      <c r="D148" s="195" t="s">
        <v>434</v>
      </c>
      <c r="E148" s="196" t="str">
        <f>"Unit Cost in   "&amp;$C$13</f>
        <v>Unit Cost in   EUR</v>
      </c>
      <c r="F148" s="196" t="s">
        <v>545</v>
      </c>
      <c r="G148" s="195" t="str">
        <f>"Total Cost in "&amp;$C$13</f>
        <v>Total Cost in EUR</v>
      </c>
      <c r="H148" s="195" t="s">
        <v>39</v>
      </c>
      <c r="I148" s="439" t="s">
        <v>30</v>
      </c>
      <c r="J148" s="440"/>
      <c r="K148" s="441"/>
    </row>
    <row r="149" spans="1:11" ht="15" customHeight="1" x14ac:dyDescent="0.3">
      <c r="B149" s="197" t="s">
        <v>33</v>
      </c>
      <c r="C149" s="121" t="s">
        <v>459</v>
      </c>
      <c r="D149" s="232"/>
      <c r="E149" s="225"/>
      <c r="F149" s="83">
        <f t="shared" ref="F149:F155" si="36">E149*$C$14</f>
        <v>0</v>
      </c>
      <c r="G149" s="83">
        <f>IF(C149="Y",(D149*E149)*(1+$C$12),D149*E149)</f>
        <v>0</v>
      </c>
      <c r="H149" s="83">
        <f>IF(C149="Y",(D149*F149)*(1+$C$12),D149*F149)</f>
        <v>0</v>
      </c>
      <c r="I149" s="394"/>
      <c r="J149" s="395"/>
      <c r="K149" s="396"/>
    </row>
    <row r="150" spans="1:11" ht="15" customHeight="1" x14ac:dyDescent="0.3">
      <c r="B150" s="197" t="s">
        <v>34</v>
      </c>
      <c r="C150" s="121" t="s">
        <v>459</v>
      </c>
      <c r="D150" s="232"/>
      <c r="E150" s="225"/>
      <c r="F150" s="83">
        <f t="shared" si="36"/>
        <v>0</v>
      </c>
      <c r="G150" s="83">
        <f t="shared" ref="G150:G155" si="37">IF(C150="Y",(D150*E150)*(1+$C$12),D150*E150)</f>
        <v>0</v>
      </c>
      <c r="H150" s="83">
        <f t="shared" ref="H150:H155" si="38">IF(C150="Y",(D150*F150)*(1+$C$12),D150*F150)</f>
        <v>0</v>
      </c>
      <c r="I150" s="394"/>
      <c r="J150" s="395"/>
      <c r="K150" s="396"/>
    </row>
    <row r="151" spans="1:11" ht="15" customHeight="1" x14ac:dyDescent="0.3">
      <c r="B151" s="197" t="s">
        <v>24</v>
      </c>
      <c r="C151" s="121" t="s">
        <v>459</v>
      </c>
      <c r="D151" s="232"/>
      <c r="E151" s="225"/>
      <c r="F151" s="83">
        <f t="shared" si="36"/>
        <v>0</v>
      </c>
      <c r="G151" s="83">
        <f t="shared" si="37"/>
        <v>0</v>
      </c>
      <c r="H151" s="83">
        <f t="shared" si="38"/>
        <v>0</v>
      </c>
      <c r="I151" s="394"/>
      <c r="J151" s="395"/>
      <c r="K151" s="396"/>
    </row>
    <row r="152" spans="1:11" ht="15" customHeight="1" x14ac:dyDescent="0.3">
      <c r="B152" s="197" t="s">
        <v>36</v>
      </c>
      <c r="C152" s="121" t="s">
        <v>459</v>
      </c>
      <c r="D152" s="232"/>
      <c r="E152" s="225"/>
      <c r="F152" s="83">
        <f t="shared" si="36"/>
        <v>0</v>
      </c>
      <c r="G152" s="83">
        <f t="shared" si="37"/>
        <v>0</v>
      </c>
      <c r="H152" s="83">
        <f t="shared" si="38"/>
        <v>0</v>
      </c>
      <c r="I152" s="394"/>
      <c r="J152" s="395"/>
      <c r="K152" s="396"/>
    </row>
    <row r="153" spans="1:11" ht="15" customHeight="1" x14ac:dyDescent="0.3">
      <c r="B153" s="197" t="s">
        <v>37</v>
      </c>
      <c r="C153" s="121" t="s">
        <v>459</v>
      </c>
      <c r="D153" s="232"/>
      <c r="E153" s="225"/>
      <c r="F153" s="83">
        <f t="shared" si="36"/>
        <v>0</v>
      </c>
      <c r="G153" s="83">
        <f t="shared" si="37"/>
        <v>0</v>
      </c>
      <c r="H153" s="83">
        <f t="shared" si="38"/>
        <v>0</v>
      </c>
      <c r="I153" s="394"/>
      <c r="J153" s="395"/>
      <c r="K153" s="396"/>
    </row>
    <row r="154" spans="1:11" ht="15" customHeight="1" x14ac:dyDescent="0.3">
      <c r="B154" s="197" t="s">
        <v>25</v>
      </c>
      <c r="C154" s="121" t="s">
        <v>459</v>
      </c>
      <c r="D154" s="232"/>
      <c r="E154" s="225"/>
      <c r="F154" s="83">
        <f t="shared" si="36"/>
        <v>0</v>
      </c>
      <c r="G154" s="83">
        <f t="shared" si="37"/>
        <v>0</v>
      </c>
      <c r="H154" s="83">
        <f t="shared" si="38"/>
        <v>0</v>
      </c>
      <c r="I154" s="394"/>
      <c r="J154" s="395"/>
      <c r="K154" s="396"/>
    </row>
    <row r="155" spans="1:11" ht="15" customHeight="1" thickBot="1" x14ac:dyDescent="0.35">
      <c r="B155" s="207" t="s">
        <v>466</v>
      </c>
      <c r="C155" s="208" t="s">
        <v>459</v>
      </c>
      <c r="D155" s="233"/>
      <c r="E155" s="226"/>
      <c r="F155" s="209">
        <f t="shared" si="36"/>
        <v>0</v>
      </c>
      <c r="G155" s="209">
        <f t="shared" si="37"/>
        <v>0</v>
      </c>
      <c r="H155" s="209">
        <f t="shared" si="38"/>
        <v>0</v>
      </c>
      <c r="I155" s="451"/>
      <c r="J155" s="452"/>
      <c r="K155" s="453"/>
    </row>
    <row r="156" spans="1:11" ht="15" customHeight="1" x14ac:dyDescent="0.3">
      <c r="B156" s="239" t="s">
        <v>566</v>
      </c>
      <c r="C156" s="211" t="s">
        <v>459</v>
      </c>
      <c r="D156" s="234"/>
      <c r="E156" s="227"/>
      <c r="F156" s="212">
        <f t="shared" ref="F156:F161" si="39">E156*$C$14</f>
        <v>0</v>
      </c>
      <c r="G156" s="212">
        <f t="shared" ref="G156:G161" si="40">IF(C156="Y",(D156*E156)*(1+$C$12),D156*E156)</f>
        <v>0</v>
      </c>
      <c r="H156" s="212">
        <f t="shared" ref="H156:H161" si="41">IF(C156="Y",(D156*F156)*(1+$C$12),D156*F156)</f>
        <v>0</v>
      </c>
      <c r="I156" s="347" t="s">
        <v>552</v>
      </c>
      <c r="J156" s="348"/>
      <c r="K156" s="349"/>
    </row>
    <row r="157" spans="1:11" ht="15" customHeight="1" x14ac:dyDescent="0.3">
      <c r="B157" s="239" t="s">
        <v>566</v>
      </c>
      <c r="C157" s="130" t="s">
        <v>459</v>
      </c>
      <c r="D157" s="235"/>
      <c r="E157" s="228"/>
      <c r="F157" s="98">
        <f t="shared" si="39"/>
        <v>0</v>
      </c>
      <c r="G157" s="98">
        <f t="shared" si="40"/>
        <v>0</v>
      </c>
      <c r="H157" s="98">
        <f t="shared" si="41"/>
        <v>0</v>
      </c>
      <c r="I157" s="347" t="s">
        <v>552</v>
      </c>
      <c r="J157" s="348"/>
      <c r="K157" s="349"/>
    </row>
    <row r="158" spans="1:11" ht="15" customHeight="1" x14ac:dyDescent="0.3">
      <c r="B158" s="239" t="s">
        <v>566</v>
      </c>
      <c r="C158" s="130" t="s">
        <v>459</v>
      </c>
      <c r="D158" s="235"/>
      <c r="E158" s="228"/>
      <c r="F158" s="98">
        <f t="shared" si="39"/>
        <v>0</v>
      </c>
      <c r="G158" s="98">
        <f t="shared" si="40"/>
        <v>0</v>
      </c>
      <c r="H158" s="98">
        <f t="shared" si="41"/>
        <v>0</v>
      </c>
      <c r="I158" s="347" t="s">
        <v>552</v>
      </c>
      <c r="J158" s="348"/>
      <c r="K158" s="349"/>
    </row>
    <row r="159" spans="1:11" ht="15" customHeight="1" x14ac:dyDescent="0.3">
      <c r="B159" s="239" t="s">
        <v>566</v>
      </c>
      <c r="C159" s="130" t="s">
        <v>459</v>
      </c>
      <c r="D159" s="235"/>
      <c r="E159" s="228"/>
      <c r="F159" s="98">
        <f t="shared" si="39"/>
        <v>0</v>
      </c>
      <c r="G159" s="98">
        <f t="shared" si="40"/>
        <v>0</v>
      </c>
      <c r="H159" s="98">
        <f t="shared" si="41"/>
        <v>0</v>
      </c>
      <c r="I159" s="347" t="s">
        <v>552</v>
      </c>
      <c r="J159" s="348"/>
      <c r="K159" s="349"/>
    </row>
    <row r="160" spans="1:11" ht="15" customHeight="1" x14ac:dyDescent="0.3">
      <c r="B160" s="239" t="s">
        <v>566</v>
      </c>
      <c r="C160" s="130" t="s">
        <v>459</v>
      </c>
      <c r="D160" s="235"/>
      <c r="E160" s="228"/>
      <c r="F160" s="98">
        <f t="shared" si="39"/>
        <v>0</v>
      </c>
      <c r="G160" s="98">
        <f t="shared" si="40"/>
        <v>0</v>
      </c>
      <c r="H160" s="98">
        <f t="shared" si="41"/>
        <v>0</v>
      </c>
      <c r="I160" s="347" t="s">
        <v>552</v>
      </c>
      <c r="J160" s="348"/>
      <c r="K160" s="349"/>
    </row>
    <row r="161" spans="1:15" ht="15" customHeight="1" thickBot="1" x14ac:dyDescent="0.35">
      <c r="B161" s="239" t="s">
        <v>566</v>
      </c>
      <c r="C161" s="213" t="s">
        <v>459</v>
      </c>
      <c r="D161" s="236"/>
      <c r="E161" s="229"/>
      <c r="F161" s="214">
        <f t="shared" si="39"/>
        <v>0</v>
      </c>
      <c r="G161" s="214">
        <f t="shared" si="40"/>
        <v>0</v>
      </c>
      <c r="H161" s="214">
        <f t="shared" si="41"/>
        <v>0</v>
      </c>
      <c r="I161" s="347" t="s">
        <v>552</v>
      </c>
      <c r="J161" s="348"/>
      <c r="K161" s="349"/>
    </row>
    <row r="162" spans="1:15" ht="20" customHeight="1" x14ac:dyDescent="0.3">
      <c r="B162" s="341" t="s">
        <v>437</v>
      </c>
      <c r="C162" s="342"/>
      <c r="D162" s="342"/>
      <c r="E162" s="342"/>
      <c r="F162" s="343"/>
      <c r="G162" s="210">
        <f>SUM(G149:G161)</f>
        <v>0</v>
      </c>
      <c r="H162" s="210">
        <f>SUM(H149:H161)</f>
        <v>0</v>
      </c>
      <c r="I162" s="448"/>
      <c r="J162" s="449"/>
      <c r="K162" s="450"/>
    </row>
    <row r="163" spans="1:15" s="25" customFormat="1" ht="20" customHeight="1" thickBot="1" x14ac:dyDescent="0.35">
      <c r="A163" s="22"/>
      <c r="B163" s="429" t="s">
        <v>557</v>
      </c>
      <c r="C163" s="430"/>
      <c r="D163" s="430"/>
      <c r="E163" s="430"/>
      <c r="F163" s="430"/>
      <c r="G163" s="430"/>
      <c r="H163" s="430"/>
      <c r="I163" s="430"/>
      <c r="J163" s="430"/>
      <c r="K163" s="431"/>
    </row>
    <row r="164" spans="1:15" ht="20" customHeight="1" thickBot="1" x14ac:dyDescent="0.35"/>
    <row r="165" spans="1:15" ht="36" customHeight="1" x14ac:dyDescent="0.3">
      <c r="B165" s="442" t="s">
        <v>551</v>
      </c>
      <c r="C165" s="443"/>
      <c r="D165" s="443"/>
      <c r="E165" s="443"/>
      <c r="F165" s="443"/>
      <c r="G165" s="443"/>
      <c r="H165" s="443"/>
      <c r="I165" s="443"/>
      <c r="J165" s="443"/>
      <c r="K165" s="443"/>
      <c r="L165" s="443"/>
      <c r="M165" s="443"/>
      <c r="N165" s="443"/>
      <c r="O165" s="444"/>
    </row>
    <row r="166" spans="1:15" ht="23" customHeight="1" x14ac:dyDescent="0.3">
      <c r="B166" s="445" t="s">
        <v>132</v>
      </c>
      <c r="C166" s="446"/>
      <c r="D166" s="446"/>
      <c r="E166" s="446"/>
      <c r="F166" s="446"/>
      <c r="G166" s="446"/>
      <c r="H166" s="446"/>
      <c r="I166" s="446"/>
      <c r="J166" s="446"/>
      <c r="K166" s="446"/>
      <c r="L166" s="446"/>
      <c r="M166" s="446"/>
      <c r="N166" s="446"/>
      <c r="O166" s="447"/>
    </row>
    <row r="167" spans="1:15" ht="30" customHeight="1" x14ac:dyDescent="0.3">
      <c r="B167" s="199" t="s">
        <v>98</v>
      </c>
      <c r="C167" s="92" t="s">
        <v>467</v>
      </c>
      <c r="D167" s="92" t="s">
        <v>469</v>
      </c>
      <c r="E167" s="92" t="s">
        <v>112</v>
      </c>
      <c r="F167" s="92" t="str">
        <f>"Unit Cost in.  
 "&amp;$C$13</f>
        <v>Unit Cost in.  
 EUR</v>
      </c>
      <c r="G167" s="92" t="s">
        <v>545</v>
      </c>
      <c r="H167" s="92" t="str">
        <f>"Total Cost in "&amp;$C$13</f>
        <v>Total Cost in EUR</v>
      </c>
      <c r="I167" s="92" t="s">
        <v>550</v>
      </c>
      <c r="J167" s="422" t="s">
        <v>30</v>
      </c>
      <c r="K167" s="423"/>
      <c r="L167" s="422" t="s">
        <v>96</v>
      </c>
      <c r="M167" s="427"/>
      <c r="N167" s="427"/>
      <c r="O167" s="428"/>
    </row>
    <row r="168" spans="1:15" ht="20" customHeight="1" x14ac:dyDescent="0.3">
      <c r="B168" s="200" t="s">
        <v>16</v>
      </c>
      <c r="C168" s="121" t="s">
        <v>459</v>
      </c>
      <c r="D168" s="85" t="s">
        <v>94</v>
      </c>
      <c r="E168" s="159"/>
      <c r="F168" s="230"/>
      <c r="G168" s="64">
        <f>F168*$C$14</f>
        <v>0</v>
      </c>
      <c r="H168" s="64">
        <f>IF(C168="Y",(E168*F168)*(1+$C$12),E168*F168)</f>
        <v>0</v>
      </c>
      <c r="I168" s="64">
        <f>IF(C168="Y",(E168*G168)*(1+$C$12),E168*G168)</f>
        <v>0</v>
      </c>
      <c r="J168" s="420" t="s">
        <v>468</v>
      </c>
      <c r="K168" s="421"/>
      <c r="L168" s="424" t="str">
        <f t="shared" ref="L168:L180" si="42">IF(AND(D168="",F168&lt;&gt;""),"Please select a value under 'Cost Type'","")</f>
        <v/>
      </c>
      <c r="M168" s="425"/>
      <c r="N168" s="425"/>
      <c r="O168" s="426"/>
    </row>
    <row r="169" spans="1:15" ht="20" customHeight="1" x14ac:dyDescent="0.3">
      <c r="B169" s="200" t="s">
        <v>16</v>
      </c>
      <c r="C169" s="121" t="s">
        <v>459</v>
      </c>
      <c r="D169" s="85" t="s">
        <v>95</v>
      </c>
      <c r="E169" s="159"/>
      <c r="F169" s="230"/>
      <c r="G169" s="64">
        <f t="shared" ref="G169" si="43">F169*$C$14</f>
        <v>0</v>
      </c>
      <c r="H169" s="64">
        <f>IF(C169="Y",(E169*F169)*(1+$C$12),E169*F169)</f>
        <v>0</v>
      </c>
      <c r="I169" s="64">
        <f>IF(C169="Y",(E169*G169)*(1+$C$12),E169*G169)</f>
        <v>0</v>
      </c>
      <c r="J169" s="420" t="s">
        <v>468</v>
      </c>
      <c r="K169" s="421"/>
      <c r="L169" s="424" t="str">
        <f t="shared" si="42"/>
        <v/>
      </c>
      <c r="M169" s="425"/>
      <c r="N169" s="425"/>
      <c r="O169" s="426"/>
    </row>
    <row r="170" spans="1:15" ht="20" customHeight="1" x14ac:dyDescent="0.3">
      <c r="B170" s="200" t="s">
        <v>16</v>
      </c>
      <c r="C170" s="121" t="s">
        <v>459</v>
      </c>
      <c r="D170" s="87" t="s">
        <v>468</v>
      </c>
      <c r="E170" s="159"/>
      <c r="F170" s="230"/>
      <c r="G170" s="64">
        <f t="shared" ref="G170:G187" si="44">F170*$C$14</f>
        <v>0</v>
      </c>
      <c r="H170" s="64">
        <f t="shared" ref="H170:H187" si="45">IF(C170="Y",(E170*F170)*(1+$C$12),E170*F170)</f>
        <v>0</v>
      </c>
      <c r="I170" s="64">
        <f t="shared" ref="I170:I187" si="46">IF(C170="Y",(E170*G170)*(1+$C$12),E170*G170)</f>
        <v>0</v>
      </c>
      <c r="J170" s="420" t="s">
        <v>468</v>
      </c>
      <c r="K170" s="421"/>
      <c r="L170" s="424" t="str">
        <f t="shared" si="42"/>
        <v/>
      </c>
      <c r="M170" s="425"/>
      <c r="N170" s="425"/>
      <c r="O170" s="426"/>
    </row>
    <row r="171" spans="1:15" ht="20" customHeight="1" x14ac:dyDescent="0.3">
      <c r="B171" s="200" t="s">
        <v>16</v>
      </c>
      <c r="C171" s="121" t="s">
        <v>459</v>
      </c>
      <c r="D171" s="87" t="s">
        <v>468</v>
      </c>
      <c r="E171" s="159"/>
      <c r="F171" s="230"/>
      <c r="G171" s="64">
        <f t="shared" si="44"/>
        <v>0</v>
      </c>
      <c r="H171" s="64">
        <f t="shared" si="45"/>
        <v>0</v>
      </c>
      <c r="I171" s="64">
        <f t="shared" si="46"/>
        <v>0</v>
      </c>
      <c r="J171" s="420" t="s">
        <v>468</v>
      </c>
      <c r="K171" s="421"/>
      <c r="L171" s="424" t="str">
        <f t="shared" si="42"/>
        <v/>
      </c>
      <c r="M171" s="425"/>
      <c r="N171" s="425"/>
      <c r="O171" s="426"/>
    </row>
    <row r="172" spans="1:15" ht="20" customHeight="1" x14ac:dyDescent="0.3">
      <c r="B172" s="200" t="s">
        <v>16</v>
      </c>
      <c r="C172" s="121" t="s">
        <v>459</v>
      </c>
      <c r="D172" s="87" t="s">
        <v>468</v>
      </c>
      <c r="E172" s="159"/>
      <c r="F172" s="230"/>
      <c r="G172" s="64">
        <f t="shared" si="44"/>
        <v>0</v>
      </c>
      <c r="H172" s="64">
        <f t="shared" si="45"/>
        <v>0</v>
      </c>
      <c r="I172" s="64">
        <f t="shared" si="46"/>
        <v>0</v>
      </c>
      <c r="J172" s="420" t="s">
        <v>468</v>
      </c>
      <c r="K172" s="421"/>
      <c r="L172" s="424" t="str">
        <f t="shared" si="42"/>
        <v/>
      </c>
      <c r="M172" s="425"/>
      <c r="N172" s="425"/>
      <c r="O172" s="426"/>
    </row>
    <row r="173" spans="1:15" ht="20" customHeight="1" x14ac:dyDescent="0.3">
      <c r="B173" s="200" t="s">
        <v>16</v>
      </c>
      <c r="C173" s="121" t="s">
        <v>459</v>
      </c>
      <c r="D173" s="87" t="s">
        <v>468</v>
      </c>
      <c r="E173" s="159"/>
      <c r="F173" s="230"/>
      <c r="G173" s="64">
        <f t="shared" si="44"/>
        <v>0</v>
      </c>
      <c r="H173" s="64">
        <f t="shared" si="45"/>
        <v>0</v>
      </c>
      <c r="I173" s="64">
        <f t="shared" si="46"/>
        <v>0</v>
      </c>
      <c r="J173" s="420" t="s">
        <v>468</v>
      </c>
      <c r="K173" s="421"/>
      <c r="L173" s="424" t="str">
        <f t="shared" si="42"/>
        <v/>
      </c>
      <c r="M173" s="425"/>
      <c r="N173" s="425"/>
      <c r="O173" s="426"/>
    </row>
    <row r="174" spans="1:15" ht="20" customHeight="1" x14ac:dyDescent="0.3">
      <c r="B174" s="200" t="s">
        <v>16</v>
      </c>
      <c r="C174" s="121" t="s">
        <v>459</v>
      </c>
      <c r="D174" s="87" t="s">
        <v>468</v>
      </c>
      <c r="E174" s="159"/>
      <c r="F174" s="230"/>
      <c r="G174" s="64">
        <f t="shared" si="44"/>
        <v>0</v>
      </c>
      <c r="H174" s="64">
        <f t="shared" si="45"/>
        <v>0</v>
      </c>
      <c r="I174" s="64">
        <f t="shared" si="46"/>
        <v>0</v>
      </c>
      <c r="J174" s="420" t="s">
        <v>468</v>
      </c>
      <c r="K174" s="421"/>
      <c r="L174" s="424" t="str">
        <f t="shared" si="42"/>
        <v/>
      </c>
      <c r="M174" s="425"/>
      <c r="N174" s="425"/>
      <c r="O174" s="426"/>
    </row>
    <row r="175" spans="1:15" ht="20" customHeight="1" x14ac:dyDescent="0.3">
      <c r="B175" s="200" t="s">
        <v>16</v>
      </c>
      <c r="C175" s="121" t="s">
        <v>459</v>
      </c>
      <c r="D175" s="87" t="s">
        <v>468</v>
      </c>
      <c r="E175" s="159"/>
      <c r="F175" s="230"/>
      <c r="G175" s="64">
        <f t="shared" si="44"/>
        <v>0</v>
      </c>
      <c r="H175" s="64">
        <f t="shared" si="45"/>
        <v>0</v>
      </c>
      <c r="I175" s="64">
        <f t="shared" si="46"/>
        <v>0</v>
      </c>
      <c r="J175" s="420" t="s">
        <v>468</v>
      </c>
      <c r="K175" s="421"/>
      <c r="L175" s="424" t="str">
        <f t="shared" si="42"/>
        <v/>
      </c>
      <c r="M175" s="425"/>
      <c r="N175" s="425"/>
      <c r="O175" s="426"/>
    </row>
    <row r="176" spans="1:15" ht="20" customHeight="1" x14ac:dyDescent="0.3">
      <c r="B176" s="200" t="s">
        <v>16</v>
      </c>
      <c r="C176" s="121" t="s">
        <v>459</v>
      </c>
      <c r="D176" s="87" t="s">
        <v>468</v>
      </c>
      <c r="E176" s="159"/>
      <c r="F176" s="230"/>
      <c r="G176" s="64">
        <f t="shared" si="44"/>
        <v>0</v>
      </c>
      <c r="H176" s="64">
        <f t="shared" si="45"/>
        <v>0</v>
      </c>
      <c r="I176" s="64">
        <f t="shared" si="46"/>
        <v>0</v>
      </c>
      <c r="J176" s="420" t="s">
        <v>468</v>
      </c>
      <c r="K176" s="421"/>
      <c r="L176" s="424" t="str">
        <f t="shared" si="42"/>
        <v/>
      </c>
      <c r="M176" s="425"/>
      <c r="N176" s="425"/>
      <c r="O176" s="426"/>
    </row>
    <row r="177" spans="2:15" ht="20" customHeight="1" x14ac:dyDescent="0.3">
      <c r="B177" s="200" t="s">
        <v>16</v>
      </c>
      <c r="C177" s="121" t="s">
        <v>459</v>
      </c>
      <c r="D177" s="87" t="s">
        <v>468</v>
      </c>
      <c r="E177" s="159"/>
      <c r="F177" s="230"/>
      <c r="G177" s="64">
        <f t="shared" si="44"/>
        <v>0</v>
      </c>
      <c r="H177" s="64">
        <f t="shared" si="45"/>
        <v>0</v>
      </c>
      <c r="I177" s="64">
        <f t="shared" si="46"/>
        <v>0</v>
      </c>
      <c r="J177" s="420" t="s">
        <v>468</v>
      </c>
      <c r="K177" s="421"/>
      <c r="L177" s="424" t="str">
        <f t="shared" si="42"/>
        <v/>
      </c>
      <c r="M177" s="425"/>
      <c r="N177" s="425"/>
      <c r="O177" s="426"/>
    </row>
    <row r="178" spans="2:15" ht="20" customHeight="1" x14ac:dyDescent="0.3">
      <c r="B178" s="200" t="s">
        <v>16</v>
      </c>
      <c r="C178" s="121" t="s">
        <v>459</v>
      </c>
      <c r="D178" s="87" t="s">
        <v>468</v>
      </c>
      <c r="E178" s="159"/>
      <c r="F178" s="230"/>
      <c r="G178" s="64">
        <f t="shared" si="44"/>
        <v>0</v>
      </c>
      <c r="H178" s="64">
        <f t="shared" si="45"/>
        <v>0</v>
      </c>
      <c r="I178" s="64">
        <f t="shared" si="46"/>
        <v>0</v>
      </c>
      <c r="J178" s="420" t="s">
        <v>468</v>
      </c>
      <c r="K178" s="421"/>
      <c r="L178" s="424" t="str">
        <f t="shared" si="42"/>
        <v/>
      </c>
      <c r="M178" s="425"/>
      <c r="N178" s="425"/>
      <c r="O178" s="426"/>
    </row>
    <row r="179" spans="2:15" ht="20" customHeight="1" x14ac:dyDescent="0.3">
      <c r="B179" s="200" t="s">
        <v>16</v>
      </c>
      <c r="C179" s="121" t="s">
        <v>459</v>
      </c>
      <c r="D179" s="87" t="s">
        <v>468</v>
      </c>
      <c r="E179" s="159"/>
      <c r="F179" s="230"/>
      <c r="G179" s="64">
        <f t="shared" si="44"/>
        <v>0</v>
      </c>
      <c r="H179" s="64">
        <f t="shared" si="45"/>
        <v>0</v>
      </c>
      <c r="I179" s="64">
        <f t="shared" si="46"/>
        <v>0</v>
      </c>
      <c r="J179" s="420" t="s">
        <v>468</v>
      </c>
      <c r="K179" s="421"/>
      <c r="L179" s="424" t="str">
        <f t="shared" si="42"/>
        <v/>
      </c>
      <c r="M179" s="425"/>
      <c r="N179" s="425"/>
      <c r="O179" s="426"/>
    </row>
    <row r="180" spans="2:15" ht="20" customHeight="1" x14ac:dyDescent="0.3">
      <c r="B180" s="200" t="s">
        <v>16</v>
      </c>
      <c r="C180" s="121" t="s">
        <v>459</v>
      </c>
      <c r="D180" s="87" t="s">
        <v>468</v>
      </c>
      <c r="E180" s="159"/>
      <c r="F180" s="230"/>
      <c r="G180" s="64">
        <f t="shared" si="44"/>
        <v>0</v>
      </c>
      <c r="H180" s="64">
        <f t="shared" si="45"/>
        <v>0</v>
      </c>
      <c r="I180" s="64">
        <f t="shared" si="46"/>
        <v>0</v>
      </c>
      <c r="J180" s="420" t="s">
        <v>468</v>
      </c>
      <c r="K180" s="421"/>
      <c r="L180" s="424" t="str">
        <f t="shared" si="42"/>
        <v/>
      </c>
      <c r="M180" s="425"/>
      <c r="N180" s="425"/>
      <c r="O180" s="426"/>
    </row>
    <row r="181" spans="2:15" ht="20" customHeight="1" x14ac:dyDescent="0.3">
      <c r="B181" s="200" t="s">
        <v>16</v>
      </c>
      <c r="C181" s="121" t="s">
        <v>459</v>
      </c>
      <c r="D181" s="87" t="s">
        <v>468</v>
      </c>
      <c r="E181" s="159"/>
      <c r="F181" s="230"/>
      <c r="G181" s="64">
        <f t="shared" si="44"/>
        <v>0</v>
      </c>
      <c r="H181" s="64">
        <f t="shared" si="45"/>
        <v>0</v>
      </c>
      <c r="I181" s="64">
        <f t="shared" si="46"/>
        <v>0</v>
      </c>
      <c r="J181" s="420" t="s">
        <v>468</v>
      </c>
      <c r="K181" s="421"/>
      <c r="L181" s="424" t="str">
        <f t="shared" ref="L181:L187" si="47">IF(AND(D181="",F181&lt;&gt;""),"Please select a value under 'Cost Type'","")</f>
        <v/>
      </c>
      <c r="M181" s="425"/>
      <c r="N181" s="425"/>
      <c r="O181" s="426"/>
    </row>
    <row r="182" spans="2:15" ht="20" customHeight="1" x14ac:dyDescent="0.3">
      <c r="B182" s="200" t="s">
        <v>16</v>
      </c>
      <c r="C182" s="121" t="s">
        <v>459</v>
      </c>
      <c r="D182" s="87" t="s">
        <v>468</v>
      </c>
      <c r="E182" s="159"/>
      <c r="F182" s="230"/>
      <c r="G182" s="64">
        <f t="shared" si="44"/>
        <v>0</v>
      </c>
      <c r="H182" s="64">
        <f t="shared" si="45"/>
        <v>0</v>
      </c>
      <c r="I182" s="64">
        <f t="shared" si="46"/>
        <v>0</v>
      </c>
      <c r="J182" s="420" t="s">
        <v>468</v>
      </c>
      <c r="K182" s="421"/>
      <c r="L182" s="424" t="str">
        <f t="shared" si="47"/>
        <v/>
      </c>
      <c r="M182" s="425"/>
      <c r="N182" s="425"/>
      <c r="O182" s="426"/>
    </row>
    <row r="183" spans="2:15" ht="20" customHeight="1" x14ac:dyDescent="0.3">
      <c r="B183" s="200" t="s">
        <v>16</v>
      </c>
      <c r="C183" s="121" t="s">
        <v>459</v>
      </c>
      <c r="D183" s="87" t="s">
        <v>468</v>
      </c>
      <c r="E183" s="159"/>
      <c r="F183" s="230"/>
      <c r="G183" s="64">
        <f t="shared" si="44"/>
        <v>0</v>
      </c>
      <c r="H183" s="64">
        <f t="shared" si="45"/>
        <v>0</v>
      </c>
      <c r="I183" s="64">
        <f t="shared" si="46"/>
        <v>0</v>
      </c>
      <c r="J183" s="420" t="s">
        <v>468</v>
      </c>
      <c r="K183" s="421"/>
      <c r="L183" s="424" t="str">
        <f t="shared" si="47"/>
        <v/>
      </c>
      <c r="M183" s="425"/>
      <c r="N183" s="425"/>
      <c r="O183" s="426"/>
    </row>
    <row r="184" spans="2:15" ht="20" customHeight="1" x14ac:dyDescent="0.3">
      <c r="B184" s="200" t="s">
        <v>16</v>
      </c>
      <c r="C184" s="121" t="s">
        <v>459</v>
      </c>
      <c r="D184" s="87" t="s">
        <v>468</v>
      </c>
      <c r="E184" s="159"/>
      <c r="F184" s="230"/>
      <c r="G184" s="64">
        <f t="shared" si="44"/>
        <v>0</v>
      </c>
      <c r="H184" s="64">
        <f t="shared" si="45"/>
        <v>0</v>
      </c>
      <c r="I184" s="64">
        <f t="shared" si="46"/>
        <v>0</v>
      </c>
      <c r="J184" s="420" t="s">
        <v>468</v>
      </c>
      <c r="K184" s="421"/>
      <c r="L184" s="424" t="str">
        <f t="shared" si="47"/>
        <v/>
      </c>
      <c r="M184" s="425"/>
      <c r="N184" s="425"/>
      <c r="O184" s="426"/>
    </row>
    <row r="185" spans="2:15" ht="20" customHeight="1" x14ac:dyDescent="0.3">
      <c r="B185" s="200" t="s">
        <v>16</v>
      </c>
      <c r="C185" s="121" t="s">
        <v>459</v>
      </c>
      <c r="D185" s="87" t="s">
        <v>468</v>
      </c>
      <c r="E185" s="159"/>
      <c r="F185" s="230"/>
      <c r="G185" s="64">
        <f t="shared" si="44"/>
        <v>0</v>
      </c>
      <c r="H185" s="64">
        <f t="shared" si="45"/>
        <v>0</v>
      </c>
      <c r="I185" s="64">
        <f t="shared" si="46"/>
        <v>0</v>
      </c>
      <c r="J185" s="420" t="s">
        <v>468</v>
      </c>
      <c r="K185" s="421"/>
      <c r="L185" s="424" t="str">
        <f t="shared" si="47"/>
        <v/>
      </c>
      <c r="M185" s="425"/>
      <c r="N185" s="425"/>
      <c r="O185" s="426"/>
    </row>
    <row r="186" spans="2:15" ht="20" customHeight="1" x14ac:dyDescent="0.3">
      <c r="B186" s="200" t="s">
        <v>16</v>
      </c>
      <c r="C186" s="121" t="s">
        <v>459</v>
      </c>
      <c r="D186" s="87" t="s">
        <v>468</v>
      </c>
      <c r="E186" s="159"/>
      <c r="F186" s="230"/>
      <c r="G186" s="64">
        <f t="shared" si="44"/>
        <v>0</v>
      </c>
      <c r="H186" s="64">
        <f t="shared" si="45"/>
        <v>0</v>
      </c>
      <c r="I186" s="64">
        <f t="shared" si="46"/>
        <v>0</v>
      </c>
      <c r="J186" s="420" t="s">
        <v>468</v>
      </c>
      <c r="K186" s="421"/>
      <c r="L186" s="424" t="str">
        <f t="shared" si="47"/>
        <v/>
      </c>
      <c r="M186" s="425"/>
      <c r="N186" s="425"/>
      <c r="O186" s="426"/>
    </row>
    <row r="187" spans="2:15" ht="20" customHeight="1" thickBot="1" x14ac:dyDescent="0.35">
      <c r="B187" s="201" t="s">
        <v>16</v>
      </c>
      <c r="C187" s="127" t="s">
        <v>459</v>
      </c>
      <c r="D187" s="202" t="s">
        <v>468</v>
      </c>
      <c r="E187" s="203"/>
      <c r="F187" s="231"/>
      <c r="G187" s="82">
        <f t="shared" si="44"/>
        <v>0</v>
      </c>
      <c r="H187" s="82">
        <f t="shared" si="45"/>
        <v>0</v>
      </c>
      <c r="I187" s="82">
        <f t="shared" si="46"/>
        <v>0</v>
      </c>
      <c r="J187" s="434" t="s">
        <v>468</v>
      </c>
      <c r="K187" s="435"/>
      <c r="L187" s="436" t="str">
        <f t="shared" si="47"/>
        <v/>
      </c>
      <c r="M187" s="437"/>
      <c r="N187" s="437"/>
      <c r="O187" s="438"/>
    </row>
    <row r="188" spans="2:15" ht="20" customHeight="1" x14ac:dyDescent="0.3">
      <c r="B188" s="326" t="s">
        <v>93</v>
      </c>
      <c r="C188" s="327"/>
      <c r="D188" s="327"/>
      <c r="E188" s="327"/>
      <c r="F188" s="327"/>
      <c r="G188" s="328"/>
      <c r="H188" s="100">
        <f>SUMIF($D$168:$D$187, "Site", $H$168:$H$187)</f>
        <v>0</v>
      </c>
      <c r="I188" s="100">
        <f>SUMIF($D$168:$D$187, "Site", $I$168:$I$187)</f>
        <v>0</v>
      </c>
      <c r="J188" s="335"/>
      <c r="K188" s="433"/>
      <c r="L188" s="335"/>
      <c r="M188" s="336"/>
      <c r="N188" s="336"/>
      <c r="O188" s="337"/>
    </row>
    <row r="189" spans="2:15" ht="20" customHeight="1" thickBot="1" x14ac:dyDescent="0.35">
      <c r="B189" s="329" t="s">
        <v>92</v>
      </c>
      <c r="C189" s="330"/>
      <c r="D189" s="330"/>
      <c r="E189" s="330"/>
      <c r="F189" s="330"/>
      <c r="G189" s="331"/>
      <c r="H189" s="198">
        <f>SUMIF($D$168:$D$187, "Patient", $H$168:$H$187)</f>
        <v>0</v>
      </c>
      <c r="I189" s="198">
        <f>SUMIF($D$168:$D$187, "Patient", $I$168:$I$187)</f>
        <v>0</v>
      </c>
      <c r="J189" s="332"/>
      <c r="K189" s="432"/>
      <c r="L189" s="332"/>
      <c r="M189" s="333"/>
      <c r="N189" s="333"/>
      <c r="O189" s="334"/>
    </row>
    <row r="190" spans="2:15" x14ac:dyDescent="0.3">
      <c r="H190" s="101"/>
      <c r="I190" s="101"/>
    </row>
  </sheetData>
  <sheetProtection algorithmName="SHA-512" hashValue="OD18dhisc+NAIO3bGoIpRXngzUPWGJN/B64k8Do5OcaFLm1tsZ9HfKI1oFgswbAHVpBdInOXfpg7yVvzyPaqoA==" saltValue="QQkrvgy/TyTRJSt+GNd2vA==" spinCount="100000" sheet="1" formatColumns="0" formatRows="0"/>
  <mergeCells count="219">
    <mergeCell ref="B2:L2"/>
    <mergeCell ref="C10:F10"/>
    <mergeCell ref="C11:F11"/>
    <mergeCell ref="C15:F15"/>
    <mergeCell ref="C12:F12"/>
    <mergeCell ref="C13:F13"/>
    <mergeCell ref="C14:F14"/>
    <mergeCell ref="I133:K133"/>
    <mergeCell ref="I125:K125"/>
    <mergeCell ref="B124:K124"/>
    <mergeCell ref="I85:K85"/>
    <mergeCell ref="I84:K84"/>
    <mergeCell ref="I83:K83"/>
    <mergeCell ref="I107:K107"/>
    <mergeCell ref="I106:K106"/>
    <mergeCell ref="I105:K105"/>
    <mergeCell ref="I104:K104"/>
    <mergeCell ref="I103:K103"/>
    <mergeCell ref="I118:K118"/>
    <mergeCell ref="I119:K119"/>
    <mergeCell ref="I121:K121"/>
    <mergeCell ref="I102:K102"/>
    <mergeCell ref="I101:K101"/>
    <mergeCell ref="I100:K100"/>
    <mergeCell ref="L178:O178"/>
    <mergeCell ref="L177:O177"/>
    <mergeCell ref="L176:O176"/>
    <mergeCell ref="L175:O175"/>
    <mergeCell ref="I140:K140"/>
    <mergeCell ref="L174:O174"/>
    <mergeCell ref="L173:O173"/>
    <mergeCell ref="L172:O172"/>
    <mergeCell ref="L171:O171"/>
    <mergeCell ref="I149:K149"/>
    <mergeCell ref="I148:K148"/>
    <mergeCell ref="J177:K177"/>
    <mergeCell ref="J176:K176"/>
    <mergeCell ref="J175:K175"/>
    <mergeCell ref="J174:K174"/>
    <mergeCell ref="J173:K173"/>
    <mergeCell ref="J172:K172"/>
    <mergeCell ref="J171:K171"/>
    <mergeCell ref="J170:K170"/>
    <mergeCell ref="J169:K169"/>
    <mergeCell ref="B165:O165"/>
    <mergeCell ref="B166:O166"/>
    <mergeCell ref="I162:K162"/>
    <mergeCell ref="I155:K155"/>
    <mergeCell ref="L187:O187"/>
    <mergeCell ref="L186:O186"/>
    <mergeCell ref="L185:O185"/>
    <mergeCell ref="L184:O184"/>
    <mergeCell ref="L183:O183"/>
    <mergeCell ref="L182:O182"/>
    <mergeCell ref="L181:O181"/>
    <mergeCell ref="L180:O180"/>
    <mergeCell ref="L179:O179"/>
    <mergeCell ref="J181:K181"/>
    <mergeCell ref="J180:K180"/>
    <mergeCell ref="J179:K179"/>
    <mergeCell ref="J178:K178"/>
    <mergeCell ref="J189:K189"/>
    <mergeCell ref="J188:K188"/>
    <mergeCell ref="J187:K187"/>
    <mergeCell ref="J186:K186"/>
    <mergeCell ref="J185:K185"/>
    <mergeCell ref="J184:K184"/>
    <mergeCell ref="J183:K183"/>
    <mergeCell ref="J182:K182"/>
    <mergeCell ref="J168:K168"/>
    <mergeCell ref="J167:K167"/>
    <mergeCell ref="L170:O170"/>
    <mergeCell ref="L169:O169"/>
    <mergeCell ref="L168:O168"/>
    <mergeCell ref="L167:O167"/>
    <mergeCell ref="I153:K153"/>
    <mergeCell ref="I152:K152"/>
    <mergeCell ref="I151:K151"/>
    <mergeCell ref="B163:K163"/>
    <mergeCell ref="I154:K154"/>
    <mergeCell ref="I156:K156"/>
    <mergeCell ref="I157:K157"/>
    <mergeCell ref="I158:K158"/>
    <mergeCell ref="I159:K159"/>
    <mergeCell ref="I160:K160"/>
    <mergeCell ref="I161:K161"/>
    <mergeCell ref="I20:K20"/>
    <mergeCell ref="I90:K90"/>
    <mergeCell ref="I89:K89"/>
    <mergeCell ref="I88:K88"/>
    <mergeCell ref="I87:K87"/>
    <mergeCell ref="I86:K86"/>
    <mergeCell ref="I94:K94"/>
    <mergeCell ref="I44:K44"/>
    <mergeCell ref="I67:K67"/>
    <mergeCell ref="I66:K66"/>
    <mergeCell ref="I65:K65"/>
    <mergeCell ref="I64:K64"/>
    <mergeCell ref="I63:K63"/>
    <mergeCell ref="I62:K62"/>
    <mergeCell ref="I60:K60"/>
    <mergeCell ref="B61:K61"/>
    <mergeCell ref="B49:F49"/>
    <mergeCell ref="I93:K93"/>
    <mergeCell ref="I92:K92"/>
    <mergeCell ref="I91:K91"/>
    <mergeCell ref="I52:K52"/>
    <mergeCell ref="I51:K51"/>
    <mergeCell ref="I45:K45"/>
    <mergeCell ref="I46:K46"/>
    <mergeCell ref="I134:K134"/>
    <mergeCell ref="I111:K111"/>
    <mergeCell ref="I137:K137"/>
    <mergeCell ref="I138:K138"/>
    <mergeCell ref="I96:K96"/>
    <mergeCell ref="I97:K97"/>
    <mergeCell ref="I150:K150"/>
    <mergeCell ref="I139:K139"/>
    <mergeCell ref="I131:K131"/>
    <mergeCell ref="I132:K132"/>
    <mergeCell ref="I136:K136"/>
    <mergeCell ref="I135:K135"/>
    <mergeCell ref="I127:K127"/>
    <mergeCell ref="I145:K145"/>
    <mergeCell ref="I144:K144"/>
    <mergeCell ref="I143:K143"/>
    <mergeCell ref="I47:K47"/>
    <mergeCell ref="I70:K70"/>
    <mergeCell ref="I49:K49"/>
    <mergeCell ref="I80:K80"/>
    <mergeCell ref="I75:K75"/>
    <mergeCell ref="I74:K74"/>
    <mergeCell ref="I73:K73"/>
    <mergeCell ref="I72:K72"/>
    <mergeCell ref="I71:K71"/>
    <mergeCell ref="I76:K76"/>
    <mergeCell ref="I68:K68"/>
    <mergeCell ref="I77:K77"/>
    <mergeCell ref="I78:K78"/>
    <mergeCell ref="I79:K79"/>
    <mergeCell ref="I58:K58"/>
    <mergeCell ref="I57:K57"/>
    <mergeCell ref="I56:K56"/>
    <mergeCell ref="I55:K55"/>
    <mergeCell ref="I54:K54"/>
    <mergeCell ref="I48:K48"/>
    <mergeCell ref="I69:K69"/>
    <mergeCell ref="I53:K53"/>
    <mergeCell ref="I27:K27"/>
    <mergeCell ref="I26:K26"/>
    <mergeCell ref="I25:K25"/>
    <mergeCell ref="I24:K24"/>
    <mergeCell ref="I23:K23"/>
    <mergeCell ref="I22:K22"/>
    <mergeCell ref="I21:K21"/>
    <mergeCell ref="I37:K37"/>
    <mergeCell ref="I31:K31"/>
    <mergeCell ref="B188:G188"/>
    <mergeCell ref="B189:G189"/>
    <mergeCell ref="L189:O189"/>
    <mergeCell ref="L188:O188"/>
    <mergeCell ref="B145:F145"/>
    <mergeCell ref="B162:F162"/>
    <mergeCell ref="B81:K81"/>
    <mergeCell ref="B107:F107"/>
    <mergeCell ref="I142:K142"/>
    <mergeCell ref="I123:K123"/>
    <mergeCell ref="I130:K130"/>
    <mergeCell ref="I129:K129"/>
    <mergeCell ref="I128:K128"/>
    <mergeCell ref="I112:K112"/>
    <mergeCell ref="I122:K122"/>
    <mergeCell ref="I120:K120"/>
    <mergeCell ref="I113:K113"/>
    <mergeCell ref="I114:K114"/>
    <mergeCell ref="I115:K115"/>
    <mergeCell ref="I116:K116"/>
    <mergeCell ref="I117:K117"/>
    <mergeCell ref="I98:K98"/>
    <mergeCell ref="I126:K126"/>
    <mergeCell ref="I141:K141"/>
    <mergeCell ref="B17:K17"/>
    <mergeCell ref="B108:K108"/>
    <mergeCell ref="B146:K146"/>
    <mergeCell ref="B110:K110"/>
    <mergeCell ref="B80:F80"/>
    <mergeCell ref="B98:F98"/>
    <mergeCell ref="B58:F58"/>
    <mergeCell ref="B29:F29"/>
    <mergeCell ref="I95:K95"/>
    <mergeCell ref="I32:K32"/>
    <mergeCell ref="I33:K33"/>
    <mergeCell ref="I34:K34"/>
    <mergeCell ref="I35:K35"/>
    <mergeCell ref="I36:K36"/>
    <mergeCell ref="I38:K38"/>
    <mergeCell ref="I43:K43"/>
    <mergeCell ref="I42:K42"/>
    <mergeCell ref="I41:K41"/>
    <mergeCell ref="I40:K40"/>
    <mergeCell ref="I39:K39"/>
    <mergeCell ref="I19:K19"/>
    <mergeCell ref="I18:K18"/>
    <mergeCell ref="I29:K29"/>
    <mergeCell ref="I28:K28"/>
    <mergeCell ref="H4:I4"/>
    <mergeCell ref="H3:I3"/>
    <mergeCell ref="H5:I5"/>
    <mergeCell ref="H6:I6"/>
    <mergeCell ref="H7:I7"/>
    <mergeCell ref="H8:I8"/>
    <mergeCell ref="H9:I9"/>
    <mergeCell ref="C6:F6"/>
    <mergeCell ref="C4:F4"/>
    <mergeCell ref="C5:F5"/>
    <mergeCell ref="C7:F7"/>
    <mergeCell ref="C8:F8"/>
    <mergeCell ref="C9:F9"/>
    <mergeCell ref="C3:F3"/>
  </mergeCells>
  <conditionalFormatting sqref="B2">
    <cfRule type="expression" dxfId="9" priority="1">
      <formula>#REF!="Header"</formula>
    </cfRule>
    <cfRule type="expression" dxfId="8" priority="2">
      <formula>#REF!="SubHeader"</formula>
    </cfRule>
  </conditionalFormatting>
  <conditionalFormatting sqref="B4:B15">
    <cfRule type="expression" dxfId="7" priority="5">
      <formula>#REF!="Header"</formula>
    </cfRule>
    <cfRule type="expression" dxfId="6" priority="6">
      <formula>#REF!="SubHeader"</formula>
    </cfRule>
  </conditionalFormatting>
  <conditionalFormatting sqref="B3:C3 B17">
    <cfRule type="expression" dxfId="5" priority="29">
      <formula>#REF!="Header"</formula>
    </cfRule>
    <cfRule type="expression" dxfId="4" priority="30">
      <formula>#REF!="SubHeader"</formula>
    </cfRule>
  </conditionalFormatting>
  <conditionalFormatting sqref="B16:C16">
    <cfRule type="expression" dxfId="3" priority="19">
      <formula>#REF!="Header"</formula>
    </cfRule>
    <cfRule type="expression" dxfId="2" priority="20">
      <formula>#REF!="SubHeader"</formula>
    </cfRule>
  </conditionalFormatting>
  <conditionalFormatting sqref="H3:H9 B110:C110">
    <cfRule type="expression" dxfId="1" priority="27">
      <formula>#REF!="Header"</formula>
    </cfRule>
    <cfRule type="expression" dxfId="0" priority="28">
      <formula>#REF!="SubHeader"</formula>
    </cfRule>
  </conditionalFormatting>
  <dataValidations count="2">
    <dataValidation type="textLength" allowBlank="1" showErrorMessage="1" errorTitle="Use three character ISO code" error="Please enter the three character ISO code for your local currency. A list is available on the instructions tab." sqref="C13" xr:uid="{1CC2876B-E0D2-2E4B-9F72-C8BCBF905C7B}">
      <formula1>0</formula1>
      <formula2>3</formula2>
    </dataValidation>
    <dataValidation allowBlank="1" showErrorMessage="1" errorTitle="Use three character ISO code" error="Please enter the three character ISO code for your local currency. A list is available on the instructions tab." sqref="C14" xr:uid="{DF38DD27-4011-4D8C-8B0E-887171D71A42}"/>
  </dataValidations>
  <pageMargins left="0.7" right="0.7" top="0.75" bottom="0.75" header="0.3" footer="0.3"/>
  <pageSetup orientation="portrait" r:id="rId1"/>
  <headerFooter>
    <oddHeader>&amp;L&amp;"Calibri"&amp;12&amp;K00B294 Proprietary&amp;1#_x000D_</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EA7E389B-8E3F-7944-AD57-0BB0ED00B361}">
          <x14:formula1>
            <xm:f>Lookup!$B$2:$B$4</xm:f>
          </x14:formula1>
          <xm:sqref>D168:D187</xm:sqref>
        </x14:dataValidation>
        <x14:dataValidation type="list" allowBlank="1" showErrorMessage="1" prompt="Please Select Phase" xr:uid="{50245C60-D0AD-C644-A6A8-61806C9D7C73}">
          <x14:formula1>
            <xm:f>Lookup!$C$2:$C$6</xm:f>
          </x14:formula1>
          <xm:sqref>C6 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BA22E-6A77-BB4A-BF3F-93CDB091095D}">
  <dimension ref="B1:E9"/>
  <sheetViews>
    <sheetView showGridLines="0" workbookViewId="0">
      <selection activeCell="B2" sqref="B2"/>
    </sheetView>
  </sheetViews>
  <sheetFormatPr defaultColWidth="11.453125" defaultRowHeight="14.5" x14ac:dyDescent="0.35"/>
  <cols>
    <col min="1" max="1" width="5.81640625" customWidth="1"/>
    <col min="2" max="2" width="6.81640625" style="12" bestFit="1" customWidth="1"/>
    <col min="3" max="3" width="10.81640625" style="13"/>
    <col min="4" max="4" width="17.6328125" customWidth="1"/>
    <col min="5" max="5" width="85.81640625" style="1" customWidth="1"/>
  </cols>
  <sheetData>
    <row r="1" spans="2:5" ht="15" customHeight="1" x14ac:dyDescent="0.35"/>
    <row r="2" spans="2:5" x14ac:dyDescent="0.35">
      <c r="B2" s="18" t="s">
        <v>420</v>
      </c>
      <c r="C2" s="19" t="s">
        <v>421</v>
      </c>
      <c r="D2" s="20" t="s">
        <v>422</v>
      </c>
      <c r="E2" s="21" t="s">
        <v>423</v>
      </c>
    </row>
    <row r="3" spans="2:5" x14ac:dyDescent="0.35">
      <c r="B3" s="14">
        <v>1</v>
      </c>
      <c r="C3" s="15">
        <v>44580</v>
      </c>
      <c r="D3" s="16" t="s">
        <v>427</v>
      </c>
      <c r="E3" s="17" t="s">
        <v>425</v>
      </c>
    </row>
    <row r="4" spans="2:5" x14ac:dyDescent="0.35">
      <c r="B4" s="14">
        <v>1.1000000000000001</v>
      </c>
      <c r="C4" s="15">
        <v>44616</v>
      </c>
      <c r="D4" s="16" t="s">
        <v>427</v>
      </c>
      <c r="E4" s="17" t="s">
        <v>429</v>
      </c>
    </row>
    <row r="5" spans="2:5" x14ac:dyDescent="0.35">
      <c r="B5" s="14">
        <v>1.2</v>
      </c>
      <c r="C5" s="15">
        <v>44648</v>
      </c>
      <c r="D5" s="16" t="s">
        <v>424</v>
      </c>
      <c r="E5" s="17" t="s">
        <v>428</v>
      </c>
    </row>
    <row r="6" spans="2:5" x14ac:dyDescent="0.35">
      <c r="B6" s="14">
        <v>1.3</v>
      </c>
      <c r="C6" s="15">
        <v>44657</v>
      </c>
      <c r="D6" s="16" t="s">
        <v>424</v>
      </c>
      <c r="E6" s="17" t="s">
        <v>426</v>
      </c>
    </row>
    <row r="7" spans="2:5" ht="43.5" x14ac:dyDescent="0.35">
      <c r="B7" s="14">
        <v>1.4</v>
      </c>
      <c r="C7" s="15">
        <v>44664</v>
      </c>
      <c r="D7" s="16" t="s">
        <v>424</v>
      </c>
      <c r="E7" s="17" t="s">
        <v>433</v>
      </c>
    </row>
    <row r="8" spans="2:5" ht="87" x14ac:dyDescent="0.35">
      <c r="B8" s="14">
        <v>1.5</v>
      </c>
      <c r="C8" s="15">
        <v>44960</v>
      </c>
      <c r="D8" s="16" t="s">
        <v>424</v>
      </c>
      <c r="E8" s="17" t="s">
        <v>438</v>
      </c>
    </row>
    <row r="9" spans="2:5" ht="58" x14ac:dyDescent="0.35">
      <c r="B9" s="14">
        <v>2.1</v>
      </c>
      <c r="C9" s="15">
        <v>45596</v>
      </c>
      <c r="D9" s="16" t="s">
        <v>424</v>
      </c>
      <c r="E9" s="17" t="s">
        <v>463</v>
      </c>
    </row>
  </sheetData>
  <sheetProtection algorithmName="SHA-512" hashValue="yQ9xEIuFGw/EyDLa8GlGFlw9IQT5aM+H0ChdqviYB2S2HAtWBBdw8P+lilZKQcxi+N4koPbKZOS2RkNWWkL0Aw==" saltValue="LY2Emsz2DkbVJjSdTXV4HQ==" spinCount="100000" sheet="1" objects="1" scenarios="1"/>
  <pageMargins left="0.7" right="0.7" top="0.75" bottom="0.75" header="0.3" footer="0.3"/>
  <headerFooter>
    <oddHeader>&amp;L&amp;"Calibri"&amp;12&amp;K00B294 Proprietary&amp;1#_x000D_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6710F-47F8-2446-83A5-57A4F39CA0D9}">
  <sheetPr codeName="Sheet4"/>
  <dimension ref="A1:C43"/>
  <sheetViews>
    <sheetView workbookViewId="0">
      <selection activeCell="B7" sqref="B7"/>
    </sheetView>
  </sheetViews>
  <sheetFormatPr defaultColWidth="10.81640625" defaultRowHeight="14.5" x14ac:dyDescent="0.35"/>
  <cols>
    <col min="1" max="1" width="16.1796875" customWidth="1"/>
  </cols>
  <sheetData>
    <row r="1" spans="1:3" x14ac:dyDescent="0.35">
      <c r="A1" t="s">
        <v>45</v>
      </c>
      <c r="B1" t="s">
        <v>97</v>
      </c>
      <c r="C1" t="s">
        <v>99</v>
      </c>
    </row>
    <row r="2" spans="1:3" ht="15.5" x14ac:dyDescent="0.35">
      <c r="A2" s="2" t="s">
        <v>40</v>
      </c>
      <c r="B2" t="s">
        <v>94</v>
      </c>
      <c r="C2" s="93" t="s">
        <v>32</v>
      </c>
    </row>
    <row r="3" spans="1:3" ht="15.5" x14ac:dyDescent="0.35">
      <c r="A3" s="2" t="s">
        <v>49</v>
      </c>
      <c r="B3" t="s">
        <v>95</v>
      </c>
      <c r="C3" s="93" t="s">
        <v>110</v>
      </c>
    </row>
    <row r="4" spans="1:3" ht="15.5" x14ac:dyDescent="0.35">
      <c r="A4" s="2" t="s">
        <v>20</v>
      </c>
      <c r="B4" s="93" t="s">
        <v>468</v>
      </c>
      <c r="C4" s="93" t="s">
        <v>111</v>
      </c>
    </row>
    <row r="5" spans="1:3" ht="15.5" x14ac:dyDescent="0.35">
      <c r="A5" s="2" t="s">
        <v>85</v>
      </c>
      <c r="C5" s="93" t="s">
        <v>19</v>
      </c>
    </row>
    <row r="6" spans="1:3" ht="15.5" x14ac:dyDescent="0.35">
      <c r="A6" s="2" t="s">
        <v>46</v>
      </c>
      <c r="C6" s="93" t="s">
        <v>468</v>
      </c>
    </row>
    <row r="7" spans="1:3" ht="15.5" x14ac:dyDescent="0.35">
      <c r="A7" s="2" t="s">
        <v>47</v>
      </c>
    </row>
    <row r="8" spans="1:3" ht="15.5" x14ac:dyDescent="0.35">
      <c r="A8" s="2" t="s">
        <v>50</v>
      </c>
    </row>
    <row r="9" spans="1:3" ht="15.5" x14ac:dyDescent="0.35">
      <c r="A9" s="2" t="s">
        <v>48</v>
      </c>
    </row>
    <row r="10" spans="1:3" ht="15.5" x14ac:dyDescent="0.35">
      <c r="A10" s="2" t="s">
        <v>51</v>
      </c>
    </row>
    <row r="11" spans="1:3" ht="15.5" x14ac:dyDescent="0.35">
      <c r="A11" s="2" t="s">
        <v>79</v>
      </c>
    </row>
    <row r="12" spans="1:3" ht="15.5" x14ac:dyDescent="0.35">
      <c r="A12" s="2" t="s">
        <v>52</v>
      </c>
    </row>
    <row r="13" spans="1:3" ht="15.5" x14ac:dyDescent="0.35">
      <c r="A13" s="2" t="s">
        <v>53</v>
      </c>
    </row>
    <row r="14" spans="1:3" ht="15.5" x14ac:dyDescent="0.35">
      <c r="A14" s="2" t="s">
        <v>54</v>
      </c>
    </row>
    <row r="15" spans="1:3" ht="15.5" x14ac:dyDescent="0.35">
      <c r="A15" s="2" t="s">
        <v>56</v>
      </c>
    </row>
    <row r="16" spans="1:3" ht="15.5" x14ac:dyDescent="0.35">
      <c r="A16" s="2" t="s">
        <v>57</v>
      </c>
    </row>
    <row r="17" spans="1:1" ht="15.5" x14ac:dyDescent="0.35">
      <c r="A17" s="2" t="s">
        <v>58</v>
      </c>
    </row>
    <row r="18" spans="1:1" ht="15.5" x14ac:dyDescent="0.35">
      <c r="A18" s="2" t="s">
        <v>59</v>
      </c>
    </row>
    <row r="19" spans="1:1" ht="15.5" x14ac:dyDescent="0.35">
      <c r="A19" s="2" t="s">
        <v>55</v>
      </c>
    </row>
    <row r="20" spans="1:1" ht="15.5" x14ac:dyDescent="0.35">
      <c r="A20" s="2" t="s">
        <v>60</v>
      </c>
    </row>
    <row r="21" spans="1:1" ht="15.5" x14ac:dyDescent="0.35">
      <c r="A21" s="2" t="s">
        <v>62</v>
      </c>
    </row>
    <row r="22" spans="1:1" ht="15.5" x14ac:dyDescent="0.35">
      <c r="A22" s="2" t="s">
        <v>63</v>
      </c>
    </row>
    <row r="23" spans="1:1" ht="15.5" x14ac:dyDescent="0.35">
      <c r="A23" s="2" t="s">
        <v>61</v>
      </c>
    </row>
    <row r="24" spans="1:1" ht="15.5" x14ac:dyDescent="0.35">
      <c r="A24" s="2" t="s">
        <v>64</v>
      </c>
    </row>
    <row r="25" spans="1:1" ht="15.5" x14ac:dyDescent="0.35">
      <c r="A25" s="2" t="s">
        <v>77</v>
      </c>
    </row>
    <row r="26" spans="1:1" ht="15.5" x14ac:dyDescent="0.35">
      <c r="A26" s="2" t="s">
        <v>65</v>
      </c>
    </row>
    <row r="27" spans="1:1" ht="15.5" x14ac:dyDescent="0.35">
      <c r="A27" s="2" t="s">
        <v>67</v>
      </c>
    </row>
    <row r="28" spans="1:1" ht="15.5" x14ac:dyDescent="0.35">
      <c r="A28" s="2" t="s">
        <v>66</v>
      </c>
    </row>
    <row r="29" spans="1:1" ht="15.5" x14ac:dyDescent="0.35">
      <c r="A29" s="2" t="s">
        <v>68</v>
      </c>
    </row>
    <row r="30" spans="1:1" ht="15.5" x14ac:dyDescent="0.35">
      <c r="A30" s="2" t="s">
        <v>69</v>
      </c>
    </row>
    <row r="31" spans="1:1" ht="15.5" x14ac:dyDescent="0.35">
      <c r="A31" s="2" t="s">
        <v>70</v>
      </c>
    </row>
    <row r="32" spans="1:1" ht="15.5" x14ac:dyDescent="0.35">
      <c r="A32" s="2" t="s">
        <v>71</v>
      </c>
    </row>
    <row r="33" spans="1:1" ht="15.5" x14ac:dyDescent="0.35">
      <c r="A33" s="2" t="s">
        <v>72</v>
      </c>
    </row>
    <row r="34" spans="1:1" ht="15.5" x14ac:dyDescent="0.35">
      <c r="A34" s="2" t="s">
        <v>74</v>
      </c>
    </row>
    <row r="35" spans="1:1" ht="15.5" x14ac:dyDescent="0.35">
      <c r="A35" s="2" t="s">
        <v>73</v>
      </c>
    </row>
    <row r="36" spans="1:1" ht="15.5" x14ac:dyDescent="0.35">
      <c r="A36" s="2" t="s">
        <v>78</v>
      </c>
    </row>
    <row r="37" spans="1:1" ht="15.5" x14ac:dyDescent="0.35">
      <c r="A37" s="2" t="s">
        <v>75</v>
      </c>
    </row>
    <row r="38" spans="1:1" ht="15.5" x14ac:dyDescent="0.35">
      <c r="A38" s="2" t="s">
        <v>81</v>
      </c>
    </row>
    <row r="39" spans="1:1" ht="15.5" x14ac:dyDescent="0.35">
      <c r="A39" s="2" t="s">
        <v>82</v>
      </c>
    </row>
    <row r="40" spans="1:1" ht="15.5" x14ac:dyDescent="0.35">
      <c r="A40" s="2" t="s">
        <v>80</v>
      </c>
    </row>
    <row r="41" spans="1:1" ht="15.5" x14ac:dyDescent="0.35">
      <c r="A41" s="2" t="s">
        <v>83</v>
      </c>
    </row>
    <row r="42" spans="1:1" ht="15.5" x14ac:dyDescent="0.35">
      <c r="A42" s="2" t="s">
        <v>84</v>
      </c>
    </row>
    <row r="43" spans="1:1" ht="15.5" x14ac:dyDescent="0.35">
      <c r="A43" s="2" t="s">
        <v>76</v>
      </c>
    </row>
  </sheetData>
  <sortState xmlns:xlrd2="http://schemas.microsoft.com/office/spreadsheetml/2017/richdata2" ref="A6:A43">
    <sortCondition ref="A6:A43"/>
  </sortState>
  <pageMargins left="0.7" right="0.7" top="0.75" bottom="0.75" header="0.3" footer="0.3"/>
  <headerFooter>
    <oddHeader>&amp;L&amp;"Calibri"&amp;12&amp;K00B294 Proprietary&amp;1#_x000D_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10f9ac0-5937-4b4f-b459-96aedd9ed2c5" origin="userSelected">
  <element uid="9920fcc9-9f43-4d43-9e3e-b98a219cfd55" value=""/>
</sisl>
</file>

<file path=customXml/itemProps1.xml><?xml version="1.0" encoding="utf-8"?>
<ds:datastoreItem xmlns:ds="http://schemas.openxmlformats.org/officeDocument/2006/customXml" ds:itemID="{14EE75D0-3159-4DEF-B757-25546CFE26E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START HERE - Inter Instructions</vt:lpstr>
      <vt:lpstr>Interventional FMV Template</vt:lpstr>
      <vt:lpstr>Template Change Log</vt:lpstr>
      <vt:lpstr>Lookup</vt:lpstr>
      <vt:lpstr>ForEx</vt:lpstr>
      <vt:lpstr>Phase</vt:lpstr>
      <vt:lpstr>REQUIRED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Mitchell Munoko</dc:creator>
  <cp:lastModifiedBy>Edelstein, Melissa [C]</cp:lastModifiedBy>
  <dcterms:created xsi:type="dcterms:W3CDTF">2021-09-27T17:32:48Z</dcterms:created>
  <dcterms:modified xsi:type="dcterms:W3CDTF">2026-05-13T18:35:32Z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e7c1c1f0-d723-498a-b93b-afa73058af05</vt:lpwstr>
  </property>
  <property fmtid="{D5CDD505-2E9C-101B-9397-08002B2CF9AE}" pid="3" name="bjDocumentLabelXML">
    <vt:lpwstr>&lt;?xml version="1.0" encoding="us-ascii"?&gt;&lt;sisl xmlns:xsi="http://www.w3.org/2001/XMLSchema-instance" xmlns:xsd="http://www.w3.org/2001/XMLSchema" sislVersion="0" policy="a10f9ac0-5937-4b4f-b459-96aedd9ed2c5" origin="userSelected" xmlns="http://www.boldonj</vt:lpwstr>
  </property>
  <property fmtid="{D5CDD505-2E9C-101B-9397-08002B2CF9AE}" pid="4" name="bjDocumentLabelXML-0">
    <vt:lpwstr>ames.com/2008/01/sie/internal/label"&gt;&lt;element uid="9920fcc9-9f43-4d43-9e3e-b98a219cfd55" value="" /&gt;&lt;/sisl&gt;</vt:lpwstr>
  </property>
  <property fmtid="{D5CDD505-2E9C-101B-9397-08002B2CF9AE}" pid="5" name="bjDocumentSecurityLabel">
    <vt:lpwstr>Not Classified</vt:lpwstr>
  </property>
  <property fmtid="{D5CDD505-2E9C-101B-9397-08002B2CF9AE}" pid="6" name="bjSaver">
    <vt:lpwstr>SRuZXNN8WFP1lagHY6u2n4Am1UkBm0TC</vt:lpwstr>
  </property>
  <property fmtid="{D5CDD505-2E9C-101B-9397-08002B2CF9AE}" pid="7" name="_NewReviewCycle">
    <vt:lpwstr/>
  </property>
  <property fmtid="{D5CDD505-2E9C-101B-9397-08002B2CF9AE}" pid="8" name="MSIP_Label_927fd646-07cb-4c4e-a107-4e4d6b30ba1b_Enabled">
    <vt:lpwstr>true</vt:lpwstr>
  </property>
  <property fmtid="{D5CDD505-2E9C-101B-9397-08002B2CF9AE}" pid="9" name="MSIP_Label_927fd646-07cb-4c4e-a107-4e4d6b30ba1b_SetDate">
    <vt:lpwstr>2023-12-06T18:19:33Z</vt:lpwstr>
  </property>
  <property fmtid="{D5CDD505-2E9C-101B-9397-08002B2CF9AE}" pid="10" name="MSIP_Label_927fd646-07cb-4c4e-a107-4e4d6b30ba1b_Method">
    <vt:lpwstr>Privileged</vt:lpwstr>
  </property>
  <property fmtid="{D5CDD505-2E9C-101B-9397-08002B2CF9AE}" pid="11" name="MSIP_Label_927fd646-07cb-4c4e-a107-4e4d6b30ba1b_Name">
    <vt:lpwstr>927fd646-07cb-4c4e-a107-4e4d6b30ba1b</vt:lpwstr>
  </property>
  <property fmtid="{D5CDD505-2E9C-101B-9397-08002B2CF9AE}" pid="12" name="MSIP_Label_927fd646-07cb-4c4e-a107-4e4d6b30ba1b_SiteId">
    <vt:lpwstr>a00de4ec-48a8-43a6-be74-e31274e2060d</vt:lpwstr>
  </property>
  <property fmtid="{D5CDD505-2E9C-101B-9397-08002B2CF9AE}" pid="13" name="MSIP_Label_927fd646-07cb-4c4e-a107-4e4d6b30ba1b_ActionId">
    <vt:lpwstr>38101823-0420-4b9b-9d28-66520c416455</vt:lpwstr>
  </property>
  <property fmtid="{D5CDD505-2E9C-101B-9397-08002B2CF9AE}" pid="14" name="MSIP_Label_927fd646-07cb-4c4e-a107-4e4d6b30ba1b_ContentBits">
    <vt:lpwstr>1</vt:lpwstr>
  </property>
  <property fmtid="{D5CDD505-2E9C-101B-9397-08002B2CF9AE}" pid="15" name="_AdHocReviewCycleID">
    <vt:i4>559998118</vt:i4>
  </property>
  <property fmtid="{D5CDD505-2E9C-101B-9397-08002B2CF9AE}" pid="16" name="_EmailSubject">
    <vt:lpwstr>Modify please name of two templates...</vt:lpwstr>
  </property>
  <property fmtid="{D5CDD505-2E9C-101B-9397-08002B2CF9AE}" pid="17" name="_AuthorEmail">
    <vt:lpwstr>catherine.gauthier@merck.com</vt:lpwstr>
  </property>
  <property fmtid="{D5CDD505-2E9C-101B-9397-08002B2CF9AE}" pid="18" name="_AuthorEmailDisplayName">
    <vt:lpwstr>Gauthier, Catherine</vt:lpwstr>
  </property>
  <property fmtid="{D5CDD505-2E9C-101B-9397-08002B2CF9AE}" pid="19" name="_PreviousAdHocReviewCycleID">
    <vt:i4>649959007</vt:i4>
  </property>
</Properties>
</file>